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3035" activeTab="1"/>
  </bookViews>
  <sheets>
    <sheet name="с 01.01 по 30.06.2017" sheetId="1" r:id="rId1"/>
    <sheet name="с 01.07.2017" sheetId="2" r:id="rId2"/>
    <sheet name="Лист2" sheetId="3" state="hidden" r:id="rId3"/>
    <sheet name="Лист3" sheetId="4" state="hidden" r:id="rId4"/>
  </sheets>
  <definedNames>
    <definedName name="_xlnm.Print_Titles" localSheetId="0">'с 01.01 по 30.06.2017'!$12:$12</definedName>
    <definedName name="_xlnm.Print_Titles" localSheetId="1">'с 01.07.2017'!$12:$12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<sst xmlns="http://schemas.openxmlformats.org/spreadsheetml/2006/main" count="1395" uniqueCount="314">
  <si>
    <t>Приложение к Договору управления № _____</t>
  </si>
  <si>
    <t>ПРОТОКОЛ СОГЛАСОВАНИЯ
платы за содержание и текущий ремонт жилого фонда 
по производсвенной программе на 2017г.</t>
  </si>
  <si>
    <t/>
  </si>
  <si>
    <t>Адрес объекта</t>
  </si>
  <si>
    <t>г.Кемерово, пр-кт.Октябрьский, д.69</t>
  </si>
  <si>
    <t>Управляющая организация</t>
  </si>
  <si>
    <t>ООО "УК"Жилищник", РЭУ-2</t>
  </si>
  <si>
    <t>1. ОБЩИЕ СВЕДЕНИЯ ОБ ОБЪЕКТЕ</t>
  </si>
  <si>
    <t>Этажность</t>
  </si>
  <si>
    <t>5</t>
  </si>
  <si>
    <t>Общая площадь (квартир), м2</t>
  </si>
  <si>
    <t>Площадь кровли, м2</t>
  </si>
  <si>
    <t>Назначение объекта</t>
  </si>
  <si>
    <t>Многоквартирный</t>
  </si>
  <si>
    <t>Подъездов</t>
  </si>
  <si>
    <t>8</t>
  </si>
  <si>
    <t>Площадь нежилых помещений, м2</t>
  </si>
  <si>
    <t>Площадь чердаков, м2</t>
  </si>
  <si>
    <t>Материал стен</t>
  </si>
  <si>
    <t>Панельные</t>
  </si>
  <si>
    <t>Квартир</t>
  </si>
  <si>
    <t>116</t>
  </si>
  <si>
    <t>Площадь мест общего пользов., м2</t>
  </si>
  <si>
    <t>Площадь подвалов, м2</t>
  </si>
  <si>
    <t>Материал кровли</t>
  </si>
  <si>
    <t>Из волнистых и полуволнистых асбестоцементных листов (шиферная)</t>
  </si>
  <si>
    <t>Жителей</t>
  </si>
  <si>
    <t>260</t>
  </si>
  <si>
    <t>Площадь придомовой территории, м2</t>
  </si>
  <si>
    <t>Площадь балконов, м2</t>
  </si>
  <si>
    <t>Год постройки</t>
  </si>
  <si>
    <t>1973</t>
  </si>
  <si>
    <t>2. ПРОИЗВОДСТВЕННАЯ ПРОГРАММА И ПЛАНОВАЯ СТОИМОСТЬ РАБОТ</t>
  </si>
  <si>
    <t>Шифр</t>
  </si>
  <si>
    <t>Наименование работ</t>
  </si>
  <si>
    <t>Ед.изм.</t>
  </si>
  <si>
    <t>Всего 
в доме</t>
  </si>
  <si>
    <t>Необходимо сделать 
(по рез-м осмотров)</t>
  </si>
  <si>
    <t>Планов. цена
за ед.,
руб.</t>
  </si>
  <si>
    <t>Принятая периодичность
(раз в год)</t>
  </si>
  <si>
    <t>Объем плановых работ</t>
  </si>
  <si>
    <t>Итого стоимость
работ
(без НДС)</t>
  </si>
  <si>
    <t>Итого
стоимость
работ
(с НДС)</t>
  </si>
  <si>
    <t>Расчетный тариф, руб.</t>
  </si>
  <si>
    <t>м2</t>
  </si>
  <si>
    <t>1.1. Содержание</t>
  </si>
  <si>
    <t>1.1.1. Конструктивные элементы зданий</t>
  </si>
  <si>
    <t>1.1.1.1. Кровля и водосточные сиcтемы</t>
  </si>
  <si>
    <t>110010</t>
  </si>
  <si>
    <t>Осмотр кровли с проверкой состояния слуховых окон</t>
  </si>
  <si>
    <t>1000 м2 кровли</t>
  </si>
  <si>
    <t>1,52</t>
  </si>
  <si>
    <t>0</t>
  </si>
  <si>
    <t>1</t>
  </si>
  <si>
    <t>110011</t>
  </si>
  <si>
    <t>Очистка кровли от мусора с прочисткой ливнев. канализации</t>
  </si>
  <si>
    <t>м2 кровли</t>
  </si>
  <si>
    <t>1518,5</t>
  </si>
  <si>
    <t>110012</t>
  </si>
  <si>
    <t>Удаление с крыш снега и наледи</t>
  </si>
  <si>
    <t>759,25</t>
  </si>
  <si>
    <t>2</t>
  </si>
  <si>
    <t>1.1.1.2. Фундамент, стены, фасады, перекрытия</t>
  </si>
  <si>
    <t>120014</t>
  </si>
  <si>
    <t>Очистка подвала от мусора</t>
  </si>
  <si>
    <t>м2 подв.</t>
  </si>
  <si>
    <t>1446,2</t>
  </si>
  <si>
    <t>1.1.1.3. Оконные и дверные заполнения</t>
  </si>
  <si>
    <t>1000081</t>
  </si>
  <si>
    <t>Окраска дверных заполнений</t>
  </si>
  <si>
    <t>10</t>
  </si>
  <si>
    <t>160021</t>
  </si>
  <si>
    <t>Мелкий ремонт дверных заполнений</t>
  </si>
  <si>
    <t>шт</t>
  </si>
  <si>
    <t>1.1.1.4. Внутренняя отделка</t>
  </si>
  <si>
    <t>170005</t>
  </si>
  <si>
    <t>Мелкий ремонт полов: бетонных</t>
  </si>
  <si>
    <t>3,8</t>
  </si>
  <si>
    <t>1.1.1.5. Вентиляция</t>
  </si>
  <si>
    <t>260008</t>
  </si>
  <si>
    <t>Обслуживание вентиляционных систем</t>
  </si>
  <si>
    <t>м2*мес</t>
  </si>
  <si>
    <t>5799</t>
  </si>
  <si>
    <t>1.1.2. Внутридомовые инженерные системы</t>
  </si>
  <si>
    <t>1.1.2.1. Сантехнические системы</t>
  </si>
  <si>
    <t>1.1.2.1.1. Система ХВС</t>
  </si>
  <si>
    <t>210018</t>
  </si>
  <si>
    <t>Осмотр системы водоснабжения здания</t>
  </si>
  <si>
    <t>1000 м2 подв. пом.</t>
  </si>
  <si>
    <t>1,45</t>
  </si>
  <si>
    <t>210110</t>
  </si>
  <si>
    <t>Плановая ревизия вентилей ХВС</t>
  </si>
  <si>
    <t>48</t>
  </si>
  <si>
    <t>210101</t>
  </si>
  <si>
    <t>Плановая ревизия задвижек ХВС</t>
  </si>
  <si>
    <t>3</t>
  </si>
  <si>
    <t>1.1.2.1.2. Система ГВС</t>
  </si>
  <si>
    <t>212120</t>
  </si>
  <si>
    <t>Плановая ревизия вентилей ГВС</t>
  </si>
  <si>
    <t>212101</t>
  </si>
  <si>
    <t>Плановая ревизия задвижек ГВС</t>
  </si>
  <si>
    <t>4</t>
  </si>
  <si>
    <t>1.1.2.1.3. Канализация</t>
  </si>
  <si>
    <t>213010</t>
  </si>
  <si>
    <t>Осмотр системы канализации здания</t>
  </si>
  <si>
    <t>213032</t>
  </si>
  <si>
    <t>Промывка канализационных сетей здания</t>
  </si>
  <si>
    <t>100 м труб</t>
  </si>
  <si>
    <t>1,57</t>
  </si>
  <si>
    <t>5,52</t>
  </si>
  <si>
    <t>213034</t>
  </si>
  <si>
    <t>Прочистка выпусков канализации</t>
  </si>
  <si>
    <t>1.1.2.1.4. Центральное отопление</t>
  </si>
  <si>
    <t>220070</t>
  </si>
  <si>
    <t>Опрессовка системы отопления здания</t>
  </si>
  <si>
    <t>35,71</t>
  </si>
  <si>
    <t>220010</t>
  </si>
  <si>
    <t>Осмотр системы отопления здания</t>
  </si>
  <si>
    <t>1,44</t>
  </si>
  <si>
    <t>220110</t>
  </si>
  <si>
    <t>Плановая ревизия вентилей отопления</t>
  </si>
  <si>
    <t>88</t>
  </si>
  <si>
    <t>220051</t>
  </si>
  <si>
    <t>Плановая ревизия задвижек отопления</t>
  </si>
  <si>
    <t>220060</t>
  </si>
  <si>
    <t>Промывка системы отопления здания  до 5 эт.</t>
  </si>
  <si>
    <t>1000 м3 объ. здан.</t>
  </si>
  <si>
    <t>2,17</t>
  </si>
  <si>
    <t>19,91</t>
  </si>
  <si>
    <t>1000037</t>
  </si>
  <si>
    <t>Ревизия теплового узла</t>
  </si>
  <si>
    <t>тепл.узел.</t>
  </si>
  <si>
    <t>220020</t>
  </si>
  <si>
    <t>Ликвидация воздушных пробок в системе отопления</t>
  </si>
  <si>
    <t>пробка</t>
  </si>
  <si>
    <t>44</t>
  </si>
  <si>
    <t>1.1.2.1.7. Приборы учета</t>
  </si>
  <si>
    <t>7000115</t>
  </si>
  <si>
    <t>Диспетчеризация ОДПУ тепла (оплата услуг оператора связи)</t>
  </si>
  <si>
    <t>дом</t>
  </si>
  <si>
    <t>12</t>
  </si>
  <si>
    <t>7000104</t>
  </si>
  <si>
    <t>Обработка, архивация и передача данных ОДПУ тепла в РСО (2 теплосистемы)</t>
  </si>
  <si>
    <t>7000093</t>
  </si>
  <si>
    <t>Обслуживание преобразователя давления ОДПУ тепла</t>
  </si>
  <si>
    <t>7000095</t>
  </si>
  <si>
    <t>Обслуживание преобразователя расхода ОДПУ тепла до d50мм</t>
  </si>
  <si>
    <t>7000097</t>
  </si>
  <si>
    <t>Обслуживание тепловычислителя ОДПУ тепла при наличии диспетчеризации</t>
  </si>
  <si>
    <t>7000098</t>
  </si>
  <si>
    <t>Обслуживание термопреобразователя ОДПУ тепла</t>
  </si>
  <si>
    <t>7000100</t>
  </si>
  <si>
    <t>Снятие показаний ОДПУ тепла при наличии диспетчеризации (2 теплосистемы)</t>
  </si>
  <si>
    <t>7000110</t>
  </si>
  <si>
    <t>Визуальный осмотр  и проверка наличия (нарушения) пломбы на счетчике воды ОДПУ ХВС d25-40</t>
  </si>
  <si>
    <t>7000105</t>
  </si>
  <si>
    <t>Проверка работоспособности запорной арматуры ОДПУ ХВС d25-40</t>
  </si>
  <si>
    <t>7000109</t>
  </si>
  <si>
    <t>Проверка работоспособности счетного механизма ОДПУ ХВС</t>
  </si>
  <si>
    <t>7000107</t>
  </si>
  <si>
    <t>Проверка работоспособности фильтра очистки воды с устранением неисправностей ОДПУ ХВС d25-40</t>
  </si>
  <si>
    <t>210026</t>
  </si>
  <si>
    <t>Снятие и обработка показаний водосчетчика ХВС (ОДПУ)</t>
  </si>
  <si>
    <t>счетчик</t>
  </si>
  <si>
    <t>7000113</t>
  </si>
  <si>
    <t>Снятие и обработка показаний прибора учета электроэнергии</t>
  </si>
  <si>
    <t>1.1.2.3. Электрооборудование</t>
  </si>
  <si>
    <t>240050</t>
  </si>
  <si>
    <t>Осмотр линий электрических сетей, арматуры и электрооборудования</t>
  </si>
  <si>
    <t>лест. клетка</t>
  </si>
  <si>
    <t>40</t>
  </si>
  <si>
    <t>240003</t>
  </si>
  <si>
    <t>ППР электрощитовой</t>
  </si>
  <si>
    <t>240010</t>
  </si>
  <si>
    <t>Замена ламп внутреннего освещения: накаливания</t>
  </si>
  <si>
    <t>1.1.3. Уборка мест общего пользования</t>
  </si>
  <si>
    <t>410119</t>
  </si>
  <si>
    <t>Влажная протирка: двери (подъездные и тамбурные)</t>
  </si>
  <si>
    <t>86,2</t>
  </si>
  <si>
    <t>410123</t>
  </si>
  <si>
    <t>Влажная протирка: отопительные приборы</t>
  </si>
  <si>
    <t>6,1</t>
  </si>
  <si>
    <t>410121</t>
  </si>
  <si>
    <t>Влажная протирка: перила</t>
  </si>
  <si>
    <t>м.п.</t>
  </si>
  <si>
    <t>46,4</t>
  </si>
  <si>
    <t>410120</t>
  </si>
  <si>
    <t>Влажная протирка: подоконники</t>
  </si>
  <si>
    <t>4,8</t>
  </si>
  <si>
    <t>410124</t>
  </si>
  <si>
    <t>Влажная протирка: почтовые ящики</t>
  </si>
  <si>
    <t>9</t>
  </si>
  <si>
    <t>410118</t>
  </si>
  <si>
    <t>Влажная протирка: стены до 1,5 м</t>
  </si>
  <si>
    <t>132</t>
  </si>
  <si>
    <t>410122</t>
  </si>
  <si>
    <t>Влажная протирка: чердачные лестницы</t>
  </si>
  <si>
    <t>6</t>
  </si>
  <si>
    <t>410105</t>
  </si>
  <si>
    <t>Влажное подметание  лестничных площадок и маршей выше третьего этажа: оборуд. отсут.</t>
  </si>
  <si>
    <t>246,6</t>
  </si>
  <si>
    <t>104</t>
  </si>
  <si>
    <t>410101</t>
  </si>
  <si>
    <t>Влажное подметание  лестничных площадок и маршей нижних трех этажей: оборуд. отсут.</t>
  </si>
  <si>
    <t>370</t>
  </si>
  <si>
    <t>410114</t>
  </si>
  <si>
    <t>Мытье  лестничных площадок и маршей выше третьего этажа: оборуд. отсут.</t>
  </si>
  <si>
    <t>410110</t>
  </si>
  <si>
    <t>Мытье  лестничных площадок и маршей нижних трех этажей: оборуд. отсут.</t>
  </si>
  <si>
    <t>410127</t>
  </si>
  <si>
    <t>Мытье окон:  - до 5 ячеек легкодоступные</t>
  </si>
  <si>
    <t>56,1</t>
  </si>
  <si>
    <t>1000068</t>
  </si>
  <si>
    <t>Обметание пыли и паутины со стен</t>
  </si>
  <si>
    <t>кв.м</t>
  </si>
  <si>
    <t>51,4</t>
  </si>
  <si>
    <t>1.1.4. Содержание придомовой территории</t>
  </si>
  <si>
    <t>510041</t>
  </si>
  <si>
    <t>Механизированная уборка придомовой территории и вывоз снега</t>
  </si>
  <si>
    <t>маш.час</t>
  </si>
  <si>
    <t>3,6</t>
  </si>
  <si>
    <t>510117</t>
  </si>
  <si>
    <t>Очистка контейнерной площадки в холодный период</t>
  </si>
  <si>
    <t>13,7</t>
  </si>
  <si>
    <t>124</t>
  </si>
  <si>
    <t>510073</t>
  </si>
  <si>
    <t>Очистка крылец от наледи и снега</t>
  </si>
  <si>
    <t>100 м2</t>
  </si>
  <si>
    <t>0,72</t>
  </si>
  <si>
    <t>510110</t>
  </si>
  <si>
    <t>Очистка от наледи территорий: 1 класс</t>
  </si>
  <si>
    <t>165</t>
  </si>
  <si>
    <t>510112</t>
  </si>
  <si>
    <t>Очистка от наледи территорий: 3 класс</t>
  </si>
  <si>
    <t>641,4</t>
  </si>
  <si>
    <t>15</t>
  </si>
  <si>
    <t>510107</t>
  </si>
  <si>
    <t>Очистка от уплотненного снега территорий с усовершенствованными покрытиями: 1 класс</t>
  </si>
  <si>
    <t>277</t>
  </si>
  <si>
    <t>510109</t>
  </si>
  <si>
    <t>Очистка от уплотненного снега территорий с усовершенствованными покрытиями: 3 класс</t>
  </si>
  <si>
    <t>510103</t>
  </si>
  <si>
    <t>Подметание свежевыпавшего снега толщиной слоя до 2 см с территорий: 3 класс</t>
  </si>
  <si>
    <t>67</t>
  </si>
  <si>
    <t>510128</t>
  </si>
  <si>
    <t>Подметание ступеней и площадок</t>
  </si>
  <si>
    <t>72,4</t>
  </si>
  <si>
    <t>107</t>
  </si>
  <si>
    <t>510118</t>
  </si>
  <si>
    <t>Подметание территорий с усовершенствованными покрытиями: 1 класс</t>
  </si>
  <si>
    <t>510120</t>
  </si>
  <si>
    <t>Подметание территорий с усовершенствованными покрытиями: 3 класс</t>
  </si>
  <si>
    <t>1468,2</t>
  </si>
  <si>
    <t>510106</t>
  </si>
  <si>
    <t>Посыпка песком территорий: 3 класс</t>
  </si>
  <si>
    <t>18</t>
  </si>
  <si>
    <t>510078</t>
  </si>
  <si>
    <t>Скашивание травы на газоне газонокосилкой с уборкой скошенной травы</t>
  </si>
  <si>
    <t>5,76</t>
  </si>
  <si>
    <t>510115</t>
  </si>
  <si>
    <t>Сметание cнега со ступеней и площадок</t>
  </si>
  <si>
    <t>65</t>
  </si>
  <si>
    <t>510076</t>
  </si>
  <si>
    <t>Уборка газонов</t>
  </si>
  <si>
    <t>21</t>
  </si>
  <si>
    <t>510124</t>
  </si>
  <si>
    <t>Уборка грунтов</t>
  </si>
  <si>
    <t>3171</t>
  </si>
  <si>
    <t>510121</t>
  </si>
  <si>
    <t>Уборка контейнерной площадки</t>
  </si>
  <si>
    <t>128</t>
  </si>
  <si>
    <t>1.1.5. Дератизация и дезинсекция</t>
  </si>
  <si>
    <t>710024</t>
  </si>
  <si>
    <t>Дератизация здания без мусоропровода</t>
  </si>
  <si>
    <t>1.1.6. Аварийно-ремонтное обслуживание</t>
  </si>
  <si>
    <t>910100</t>
  </si>
  <si>
    <t>Аварийно-диспетчерское обслуживание</t>
  </si>
  <si>
    <t>1.1.9. Управление</t>
  </si>
  <si>
    <t>1.1.9.1. Сопровождение платежей</t>
  </si>
  <si>
    <t>920100</t>
  </si>
  <si>
    <t>Сопровождение платежей</t>
  </si>
  <si>
    <t>1.1.9.2. Расходы на управление (УК)</t>
  </si>
  <si>
    <t>1000075</t>
  </si>
  <si>
    <t>Заключение договоров, связанных с управлением МКД (ПП416 п.4д)</t>
  </si>
  <si>
    <t>1000074</t>
  </si>
  <si>
    <t>Организация выполнения работ СиР (ПП416 п.4а,4в,4д, 4е, 4з)</t>
  </si>
  <si>
    <t>1000063</t>
  </si>
  <si>
    <t>Организация рассмотрения ОСС вопросов, связанных с управлением МКД</t>
  </si>
  <si>
    <t>1000078</t>
  </si>
  <si>
    <t>Претензионная работа и взыскание задолженности (ПП416 п.4д, 4ж)</t>
  </si>
  <si>
    <t>1000077</t>
  </si>
  <si>
    <t>Работа с обращениями граждан (ПП416 п.4з)</t>
  </si>
  <si>
    <t>1000079</t>
  </si>
  <si>
    <t>Регистрационный учет (ПП416 п4б)</t>
  </si>
  <si>
    <t>1000076</t>
  </si>
  <si>
    <t>Услуги по информационному обеспечению (ПП731, ПП416 п.4з)</t>
  </si>
  <si>
    <t>1.1.9.3. Прочее</t>
  </si>
  <si>
    <t>920504</t>
  </si>
  <si>
    <t>Работа с индивидуальными приборами учета</t>
  </si>
  <si>
    <t>3. Вывоз и утилизация отходов</t>
  </si>
  <si>
    <t>3.1.1. Вывоз ТБО населения</t>
  </si>
  <si>
    <t>810050</t>
  </si>
  <si>
    <t>Вывоз ТБО жителей</t>
  </si>
  <si>
    <t>5625,9</t>
  </si>
  <si>
    <t>3.1.3. Вывоз крупногобаритного мусора</t>
  </si>
  <si>
    <t>830050</t>
  </si>
  <si>
    <t>Вывоз крупногабаритного мусора</t>
  </si>
  <si>
    <t xml:space="preserve"> ИТОГО</t>
  </si>
  <si>
    <t>с 01.01.2017 по 30.06.2017 г</t>
  </si>
  <si>
    <t>4. Текущий ремонт</t>
  </si>
  <si>
    <t>Рост за полугодие</t>
  </si>
  <si>
    <t>Рост  в месяц</t>
  </si>
  <si>
    <t>c 01.07.2017 по 31.12.2017</t>
  </si>
  <si>
    <t>Резервный фонд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</si>
</sst>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9"/>
      <name val="Arial"/>
      <family val="2"/>
    </font>
    <font>
      <b/>
      <i/>
      <sz val="6"/>
      <color indexed="8"/>
      <name val="Arial"/>
      <family val="2"/>
    </font>
    <font>
      <i/>
      <sz val="6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FFFFFF"/>
      <name val="Arial"/>
      <family val="2"/>
    </font>
    <font>
      <b/>
      <i/>
      <sz val="6"/>
      <color rgb="FF000000"/>
      <name val="Arial"/>
      <family val="2"/>
    </font>
    <font>
      <i/>
      <sz val="6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center" vertical="top"/>
      <protection/>
    </xf>
    <xf numFmtId="0" fontId="38" fillId="0" borderId="0">
      <alignment horizontal="left" vertical="top"/>
      <protection/>
    </xf>
    <xf numFmtId="0" fontId="39" fillId="0" borderId="0">
      <alignment horizontal="left" vertical="top"/>
      <protection/>
    </xf>
    <xf numFmtId="0" fontId="39" fillId="0" borderId="0">
      <alignment horizontal="left" vertical="top"/>
      <protection/>
    </xf>
    <xf numFmtId="0" fontId="39" fillId="0" borderId="0">
      <alignment horizontal="left" vertical="top"/>
      <protection/>
    </xf>
    <xf numFmtId="0" fontId="39" fillId="0" borderId="0">
      <alignment horizontal="right" vertical="top"/>
      <protection/>
    </xf>
    <xf numFmtId="0" fontId="39" fillId="20" borderId="0">
      <alignment horizontal="right" vertical="top"/>
      <protection/>
    </xf>
    <xf numFmtId="0" fontId="39" fillId="0" borderId="0">
      <alignment horizontal="right" vertical="top"/>
      <protection/>
    </xf>
    <xf numFmtId="0" fontId="39" fillId="0" borderId="0">
      <alignment horizontal="right" vertical="top"/>
      <protection/>
    </xf>
    <xf numFmtId="0" fontId="39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9" fillId="21" borderId="0">
      <alignment horizontal="left" vertical="top"/>
      <protection/>
    </xf>
    <xf numFmtId="0" fontId="40" fillId="0" borderId="0">
      <alignment horizontal="right"/>
      <protection/>
    </xf>
    <xf numFmtId="0" fontId="39" fillId="21" borderId="0">
      <alignment horizontal="center" vertical="top"/>
      <protection/>
    </xf>
    <xf numFmtId="0" fontId="39" fillId="21" borderId="0">
      <alignment horizontal="right"/>
      <protection/>
    </xf>
    <xf numFmtId="0" fontId="39" fillId="21" borderId="0">
      <alignment horizontal="right"/>
      <protection/>
    </xf>
    <xf numFmtId="0" fontId="39" fillId="22" borderId="0">
      <alignment horizontal="left" vertical="top"/>
      <protection/>
    </xf>
    <xf numFmtId="0" fontId="39" fillId="22" borderId="0">
      <alignment horizontal="center" vertical="top"/>
      <protection/>
    </xf>
    <xf numFmtId="0" fontId="39" fillId="22" borderId="0">
      <alignment horizontal="right"/>
      <protection/>
    </xf>
    <xf numFmtId="0" fontId="39" fillId="22" borderId="0">
      <alignment horizontal="right"/>
      <protection/>
    </xf>
    <xf numFmtId="0" fontId="39" fillId="0" borderId="0">
      <alignment horizontal="center" vertical="top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39" fillId="0" borderId="0">
      <alignment horizontal="left" vertical="center"/>
      <protection/>
    </xf>
    <xf numFmtId="0" fontId="39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1" fillId="0" borderId="0">
      <alignment horizontal="center"/>
      <protection/>
    </xf>
    <xf numFmtId="0" fontId="42" fillId="0" borderId="0">
      <alignment horizontal="right"/>
      <protection/>
    </xf>
    <xf numFmtId="0" fontId="43" fillId="0" borderId="0">
      <alignment horizontal="left"/>
      <protection/>
    </xf>
    <xf numFmtId="0" fontId="39" fillId="0" borderId="0">
      <alignment horizontal="left" vertical="top"/>
      <protection/>
    </xf>
    <xf numFmtId="0" fontId="37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38" fillId="0" borderId="0">
      <alignment horizontal="left" vertical="center"/>
      <protection/>
    </xf>
    <xf numFmtId="0" fontId="44" fillId="0" borderId="0">
      <alignment horizontal="center" vertical="center"/>
      <protection/>
    </xf>
    <xf numFmtId="0" fontId="45" fillId="0" borderId="0">
      <alignment horizontal="right" vertical="top"/>
      <protection/>
    </xf>
    <xf numFmtId="0" fontId="39" fillId="0" borderId="0">
      <alignment horizontal="left" vertical="top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2" applyNumberFormat="0" applyAlignment="0" applyProtection="0"/>
    <xf numFmtId="0" fontId="48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1" borderId="7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5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164" fontId="2" fillId="22" borderId="10" xfId="52" applyNumberFormat="1" applyFont="1" applyBorder="1" applyAlignment="1">
      <alignment horizontal="right" wrapText="1"/>
      <protection/>
    </xf>
    <xf numFmtId="0" fontId="2" fillId="0" borderId="10" xfId="55" applyFont="1" applyBorder="1" applyAlignment="1" quotePrefix="1">
      <alignment horizontal="right" wrapText="1"/>
      <protection/>
    </xf>
    <xf numFmtId="0" fontId="2" fillId="0" borderId="11" xfId="61" applyFont="1" applyBorder="1" applyAlignment="1" quotePrefix="1">
      <alignment horizontal="right" wrapText="1"/>
      <protection/>
    </xf>
    <xf numFmtId="165" fontId="2" fillId="0" borderId="10" xfId="54" applyNumberFormat="1" applyFont="1" applyBorder="1" applyAlignment="1">
      <alignment horizontal="right" wrapText="1"/>
      <protection/>
    </xf>
    <xf numFmtId="165" fontId="2" fillId="0" borderId="12" xfId="54" applyNumberFormat="1" applyFont="1" applyBorder="1" applyAlignment="1">
      <alignment horizontal="right" wrapText="1"/>
      <protection/>
    </xf>
    <xf numFmtId="165" fontId="2" fillId="0" borderId="13" xfId="54" applyNumberFormat="1" applyFont="1" applyBorder="1" applyAlignment="1">
      <alignment horizontal="right" wrapText="1"/>
      <protection/>
    </xf>
    <xf numFmtId="0" fontId="34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" fillId="0" borderId="0" xfId="37" applyFont="1" applyAlignment="1" quotePrefix="1">
      <alignment horizontal="left" vertical="top" wrapText="1"/>
      <protection/>
    </xf>
    <xf numFmtId="0" fontId="2" fillId="0" borderId="14" xfId="38" applyFont="1" applyBorder="1" applyAlignment="1" quotePrefix="1">
      <alignment horizontal="right" vertical="top" wrapText="1"/>
      <protection/>
    </xf>
    <xf numFmtId="0" fontId="2" fillId="20" borderId="14" xfId="39" applyNumberFormat="1" applyFont="1" applyBorder="1" applyAlignment="1">
      <alignment horizontal="right" vertical="top" wrapText="1"/>
      <protection/>
    </xf>
    <xf numFmtId="0" fontId="2" fillId="0" borderId="0" xfId="71" applyFont="1" applyAlignment="1" quotePrefix="1">
      <alignment horizontal="left" vertical="top" wrapText="1"/>
      <protection/>
    </xf>
    <xf numFmtId="0" fontId="2" fillId="0" borderId="15" xfId="38" applyFont="1" applyBorder="1" applyAlignment="1" quotePrefix="1">
      <alignment horizontal="right" vertical="top" wrapText="1"/>
      <protection/>
    </xf>
    <xf numFmtId="0" fontId="2" fillId="0" borderId="14" xfId="40" applyNumberFormat="1" applyFont="1" applyBorder="1" applyAlignment="1">
      <alignment horizontal="right" vertical="top" wrapText="1"/>
      <protection/>
    </xf>
    <xf numFmtId="0" fontId="2" fillId="0" borderId="16" xfId="41" applyFont="1" applyBorder="1" applyAlignment="1" quotePrefix="1">
      <alignment horizontal="right" vertical="top" wrapText="1"/>
      <protection/>
    </xf>
    <xf numFmtId="0" fontId="2" fillId="0" borderId="17" xfId="43" applyFont="1" applyBorder="1" applyAlignment="1" quotePrefix="1">
      <alignment horizontal="center" vertical="center" wrapText="1"/>
      <protection/>
    </xf>
    <xf numFmtId="0" fontId="2" fillId="0" borderId="14" xfId="43" applyFont="1" applyBorder="1" applyAlignment="1" quotePrefix="1">
      <alignment horizontal="center" vertical="center" wrapText="1"/>
      <protection/>
    </xf>
    <xf numFmtId="0" fontId="2" fillId="0" borderId="18" xfId="43" applyFont="1" applyBorder="1" applyAlignment="1" quotePrefix="1">
      <alignment horizontal="center" vertical="center" wrapText="1"/>
      <protection/>
    </xf>
    <xf numFmtId="164" fontId="2" fillId="21" borderId="14" xfId="48" applyNumberFormat="1" applyFont="1" applyBorder="1" applyAlignment="1">
      <alignment horizontal="right" wrapText="1"/>
      <protection/>
    </xf>
    <xf numFmtId="164" fontId="2" fillId="22" borderId="14" xfId="52" applyNumberFormat="1" applyFont="1" applyBorder="1" applyAlignment="1">
      <alignment horizontal="right" wrapText="1"/>
      <protection/>
    </xf>
    <xf numFmtId="0" fontId="2" fillId="0" borderId="17" xfId="53" applyFont="1" applyBorder="1" applyAlignment="1" quotePrefix="1">
      <alignment horizontal="center" vertical="top" wrapText="1"/>
      <protection/>
    </xf>
    <xf numFmtId="0" fontId="2" fillId="0" borderId="14" xfId="55" applyFont="1" applyBorder="1" applyAlignment="1" quotePrefix="1">
      <alignment horizontal="right" wrapText="1"/>
      <protection/>
    </xf>
    <xf numFmtId="0" fontId="2" fillId="0" borderId="18" xfId="61" applyFont="1" applyBorder="1" applyAlignment="1" quotePrefix="1">
      <alignment horizontal="right" wrapText="1"/>
      <protection/>
    </xf>
    <xf numFmtId="165" fontId="2" fillId="0" borderId="14" xfId="54" applyNumberFormat="1" applyFont="1" applyBorder="1" applyAlignment="1">
      <alignment horizontal="right" wrapText="1"/>
      <protection/>
    </xf>
    <xf numFmtId="0" fontId="2" fillId="0" borderId="13" xfId="55" applyFont="1" applyBorder="1" applyAlignment="1" quotePrefix="1">
      <alignment horizontal="right" wrapText="1"/>
      <protection/>
    </xf>
    <xf numFmtId="0" fontId="2" fillId="0" borderId="19" xfId="53" applyFont="1" applyBorder="1" applyAlignment="1" quotePrefix="1">
      <alignment horizontal="center" vertical="top" wrapText="1"/>
      <protection/>
    </xf>
    <xf numFmtId="0" fontId="2" fillId="0" borderId="20" xfId="55" applyFont="1" applyBorder="1" applyAlignment="1" quotePrefix="1">
      <alignment horizontal="right" wrapText="1"/>
      <protection/>
    </xf>
    <xf numFmtId="0" fontId="2" fillId="0" borderId="21" xfId="53" applyFont="1" applyBorder="1" applyAlignment="1" quotePrefix="1">
      <alignment horizontal="center" vertical="top" wrapText="1"/>
      <protection/>
    </xf>
    <xf numFmtId="0" fontId="2" fillId="0" borderId="10" xfId="61" applyFont="1" applyBorder="1" applyAlignment="1" quotePrefix="1">
      <alignment horizontal="right" wrapText="1"/>
      <protection/>
    </xf>
    <xf numFmtId="0" fontId="2" fillId="0" borderId="11" xfId="55" applyFont="1" applyBorder="1" applyAlignment="1" quotePrefix="1">
      <alignment horizontal="right" wrapText="1"/>
      <protection/>
    </xf>
    <xf numFmtId="0" fontId="2" fillId="0" borderId="22" xfId="53" applyFont="1" applyBorder="1" applyAlignment="1" quotePrefix="1">
      <alignment horizontal="center" vertical="top" wrapText="1"/>
      <protection/>
    </xf>
    <xf numFmtId="0" fontId="2" fillId="0" borderId="23" xfId="55" applyFont="1" applyBorder="1" applyAlignment="1" quotePrefix="1">
      <alignment horizontal="right" wrapText="1"/>
      <protection/>
    </xf>
    <xf numFmtId="164" fontId="2" fillId="21" borderId="10" xfId="48" applyNumberFormat="1" applyFont="1" applyBorder="1" applyAlignment="1">
      <alignment horizontal="right" wrapText="1"/>
      <protection/>
    </xf>
    <xf numFmtId="0" fontId="2" fillId="0" borderId="23" xfId="61" applyFont="1" applyBorder="1" applyAlignment="1" quotePrefix="1">
      <alignment horizontal="right" wrapText="1"/>
      <protection/>
    </xf>
    <xf numFmtId="0" fontId="2" fillId="0" borderId="12" xfId="55" applyFont="1" applyBorder="1" applyAlignment="1" quotePrefix="1">
      <alignment horizontal="right" wrapText="1"/>
      <protection/>
    </xf>
    <xf numFmtId="0" fontId="2" fillId="0" borderId="24" xfId="55" applyFont="1" applyBorder="1" applyAlignment="1" quotePrefix="1">
      <alignment horizontal="right" wrapText="1"/>
      <protection/>
    </xf>
    <xf numFmtId="165" fontId="2" fillId="0" borderId="24" xfId="54" applyNumberFormat="1" applyFont="1" applyBorder="1" applyAlignment="1">
      <alignment horizontal="right" wrapText="1"/>
      <protection/>
    </xf>
    <xf numFmtId="0" fontId="2" fillId="0" borderId="25" xfId="55" applyFont="1" applyBorder="1" applyAlignment="1" quotePrefix="1">
      <alignment horizontal="right" wrapText="1"/>
      <protection/>
    </xf>
    <xf numFmtId="165" fontId="2" fillId="0" borderId="25" xfId="54" applyNumberFormat="1" applyFont="1" applyBorder="1" applyAlignment="1">
      <alignment horizontal="right" wrapText="1"/>
      <protection/>
    </xf>
    <xf numFmtId="164" fontId="2" fillId="21" borderId="26" xfId="48" applyNumberFormat="1" applyFont="1" applyBorder="1" applyAlignment="1">
      <alignment wrapText="1"/>
      <protection/>
    </xf>
    <xf numFmtId="0" fontId="2" fillId="0" borderId="27" xfId="61" applyFont="1" applyBorder="1" applyAlignment="1" quotePrefix="1">
      <alignment horizontal="right" wrapText="1"/>
      <protection/>
    </xf>
    <xf numFmtId="0" fontId="2" fillId="0" borderId="28" xfId="55" applyFont="1" applyBorder="1" applyAlignment="1" quotePrefix="1">
      <alignment horizontal="right" wrapText="1"/>
      <protection/>
    </xf>
    <xf numFmtId="0" fontId="2" fillId="0" borderId="29" xfId="61" applyFont="1" applyBorder="1" applyAlignment="1" quotePrefix="1">
      <alignment horizontal="right" wrapText="1"/>
      <protection/>
    </xf>
    <xf numFmtId="165" fontId="2" fillId="0" borderId="28" xfId="54" applyNumberFormat="1" applyFont="1" applyBorder="1" applyAlignment="1">
      <alignment horizontal="right" wrapText="1"/>
      <protection/>
    </xf>
    <xf numFmtId="0" fontId="34" fillId="0" borderId="29" xfId="0" applyFont="1" applyBorder="1" applyAlignment="1">
      <alignment wrapText="1"/>
    </xf>
    <xf numFmtId="0" fontId="2" fillId="0" borderId="30" xfId="55" applyFont="1" applyBorder="1" applyAlignment="1" quotePrefix="1">
      <alignment horizontal="right" wrapText="1"/>
      <protection/>
    </xf>
    <xf numFmtId="0" fontId="34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164" fontId="8" fillId="21" borderId="31" xfId="48" applyNumberFormat="1" applyFont="1" applyBorder="1" applyAlignment="1">
      <alignment wrapText="1"/>
      <protection/>
    </xf>
    <xf numFmtId="0" fontId="2" fillId="21" borderId="32" xfId="44" applyFont="1" applyBorder="1" applyAlignment="1" quotePrefix="1">
      <alignment horizontal="left" vertical="top" wrapText="1"/>
      <protection/>
    </xf>
    <xf numFmtId="0" fontId="34" fillId="0" borderId="33" xfId="0" applyFont="1" applyBorder="1" applyAlignment="1">
      <alignment wrapText="1"/>
    </xf>
    <xf numFmtId="0" fontId="34" fillId="0" borderId="34" xfId="0" applyFont="1" applyBorder="1" applyAlignment="1">
      <alignment wrapText="1"/>
    </xf>
    <xf numFmtId="0" fontId="2" fillId="21" borderId="32" xfId="46" applyFont="1" applyBorder="1" applyAlignment="1" quotePrefix="1">
      <alignment horizontal="center" vertical="top" wrapText="1"/>
      <protection/>
    </xf>
    <xf numFmtId="0" fontId="2" fillId="21" borderId="32" xfId="47" applyFont="1" applyBorder="1" applyAlignment="1" quotePrefix="1">
      <alignment horizontal="right" wrapText="1"/>
      <protection/>
    </xf>
    <xf numFmtId="43" fontId="2" fillId="21" borderId="32" xfId="97" applyFont="1" applyFill="1" applyBorder="1" applyAlignment="1">
      <alignment horizontal="right" wrapText="1"/>
    </xf>
    <xf numFmtId="43" fontId="34" fillId="0" borderId="34" xfId="97" applyFont="1" applyBorder="1" applyAlignment="1">
      <alignment wrapText="1"/>
    </xf>
    <xf numFmtId="0" fontId="2" fillId="0" borderId="35" xfId="36" applyFont="1" applyBorder="1" applyAlignment="1" quotePrefix="1">
      <alignment horizontal="left" vertical="top" wrapText="1"/>
      <protection/>
    </xf>
    <xf numFmtId="0" fontId="2" fillId="0" borderId="32" xfId="53" applyFont="1" applyBorder="1" applyAlignment="1" quotePrefix="1">
      <alignment horizontal="center" vertical="top" wrapText="1"/>
      <protection/>
    </xf>
    <xf numFmtId="0" fontId="34" fillId="0" borderId="11" xfId="0" applyFont="1" applyBorder="1" applyAlignment="1">
      <alignment wrapText="1"/>
    </xf>
    <xf numFmtId="0" fontId="2" fillId="0" borderId="32" xfId="62" applyFont="1" applyBorder="1" applyAlignment="1" quotePrefix="1">
      <alignment horizontal="center" wrapText="1"/>
      <protection/>
    </xf>
    <xf numFmtId="0" fontId="2" fillId="0" borderId="35" xfId="58" applyNumberFormat="1" applyFont="1" applyBorder="1" applyAlignment="1">
      <alignment horizontal="right" wrapText="1"/>
      <protection/>
    </xf>
    <xf numFmtId="164" fontId="2" fillId="0" borderId="35" xfId="59" applyNumberFormat="1" applyFont="1" applyBorder="1" applyAlignment="1">
      <alignment horizontal="right" wrapText="1"/>
      <protection/>
    </xf>
    <xf numFmtId="0" fontId="2" fillId="0" borderId="32" xfId="55" applyFont="1" applyBorder="1" applyAlignment="1" quotePrefix="1">
      <alignment horizontal="right" wrapText="1"/>
      <protection/>
    </xf>
    <xf numFmtId="0" fontId="2" fillId="22" borderId="35" xfId="49" applyFont="1" applyBorder="1" applyAlignment="1" quotePrefix="1">
      <alignment horizontal="left" vertical="top" wrapText="1"/>
      <protection/>
    </xf>
    <xf numFmtId="0" fontId="2" fillId="22" borderId="35" xfId="50" applyFont="1" applyBorder="1" applyAlignment="1" quotePrefix="1">
      <alignment horizontal="center" vertical="top" wrapText="1"/>
      <protection/>
    </xf>
    <xf numFmtId="0" fontId="2" fillId="22" borderId="32" xfId="51" applyFont="1" applyBorder="1" applyAlignment="1" quotePrefix="1">
      <alignment horizontal="right" wrapText="1"/>
      <protection/>
    </xf>
    <xf numFmtId="164" fontId="2" fillId="22" borderId="35" xfId="52" applyNumberFormat="1" applyFont="1" applyBorder="1" applyAlignment="1">
      <alignment horizontal="right" wrapText="1"/>
      <protection/>
    </xf>
    <xf numFmtId="164" fontId="2" fillId="22" borderId="32" xfId="52" applyNumberFormat="1" applyFont="1" applyBorder="1" applyAlignment="1">
      <alignment horizontal="right" wrapText="1"/>
      <protection/>
    </xf>
    <xf numFmtId="0" fontId="2" fillId="21" borderId="35" xfId="44" applyFont="1" applyBorder="1" applyAlignment="1" quotePrefix="1">
      <alignment horizontal="left" vertical="top" wrapText="1"/>
      <protection/>
    </xf>
    <xf numFmtId="0" fontId="2" fillId="21" borderId="35" xfId="46" applyFont="1" applyBorder="1" applyAlignment="1" quotePrefix="1">
      <alignment horizontal="center" vertical="top" wrapText="1"/>
      <protection/>
    </xf>
    <xf numFmtId="164" fontId="2" fillId="21" borderId="35" xfId="48" applyNumberFormat="1" applyFont="1" applyBorder="1" applyAlignment="1">
      <alignment horizontal="right" wrapText="1"/>
      <protection/>
    </xf>
    <xf numFmtId="164" fontId="2" fillId="21" borderId="32" xfId="48" applyNumberFormat="1" applyFont="1" applyBorder="1" applyAlignment="1">
      <alignment horizontal="right" wrapText="1"/>
      <protection/>
    </xf>
    <xf numFmtId="0" fontId="2" fillId="0" borderId="17" xfId="36" applyFont="1" applyBorder="1" applyAlignment="1" quotePrefix="1">
      <alignment horizontal="left" vertical="top" wrapText="1"/>
      <protection/>
    </xf>
    <xf numFmtId="0" fontId="34" fillId="0" borderId="18" xfId="0" applyFont="1" applyBorder="1" applyAlignment="1">
      <alignment wrapText="1"/>
    </xf>
    <xf numFmtId="0" fontId="34" fillId="0" borderId="36" xfId="0" applyFont="1" applyBorder="1" applyAlignment="1">
      <alignment wrapText="1"/>
    </xf>
    <xf numFmtId="0" fontId="2" fillId="0" borderId="32" xfId="57" applyFont="1" applyBorder="1" applyAlignment="1" quotePrefix="1">
      <alignment horizontal="center" wrapText="1"/>
      <protection/>
    </xf>
    <xf numFmtId="0" fontId="2" fillId="0" borderId="37" xfId="36" applyFont="1" applyBorder="1" applyAlignment="1" quotePrefix="1">
      <alignment horizontal="left" vertical="top" wrapText="1"/>
      <protection/>
    </xf>
    <xf numFmtId="0" fontId="34" fillId="0" borderId="38" xfId="0" applyFont="1" applyBorder="1" applyAlignment="1">
      <alignment wrapText="1"/>
    </xf>
    <xf numFmtId="0" fontId="34" fillId="0" borderId="39" xfId="0" applyFont="1" applyBorder="1" applyAlignment="1">
      <alignment wrapText="1"/>
    </xf>
    <xf numFmtId="0" fontId="2" fillId="0" borderId="17" xfId="58" applyNumberFormat="1" applyFont="1" applyBorder="1" applyAlignment="1">
      <alignment horizontal="right" wrapText="1"/>
      <protection/>
    </xf>
    <xf numFmtId="164" fontId="2" fillId="0" borderId="17" xfId="59" applyNumberFormat="1" applyFont="1" applyBorder="1" applyAlignment="1">
      <alignment horizontal="right" wrapText="1"/>
      <protection/>
    </xf>
    <xf numFmtId="0" fontId="2" fillId="0" borderId="37" xfId="58" applyNumberFormat="1" applyFont="1" applyBorder="1" applyAlignment="1">
      <alignment horizontal="right" wrapText="1"/>
      <protection/>
    </xf>
    <xf numFmtId="164" fontId="2" fillId="0" borderId="37" xfId="59" applyNumberFormat="1" applyFont="1" applyBorder="1" applyAlignment="1">
      <alignment horizontal="right" wrapText="1"/>
      <protection/>
    </xf>
    <xf numFmtId="0" fontId="2" fillId="0" borderId="40" xfId="55" applyFont="1" applyBorder="1" applyAlignment="1" quotePrefix="1">
      <alignment horizontal="right" wrapText="1"/>
      <protection/>
    </xf>
    <xf numFmtId="0" fontId="34" fillId="0" borderId="27" xfId="0" applyFont="1" applyBorder="1" applyAlignment="1">
      <alignment wrapText="1"/>
    </xf>
    <xf numFmtId="0" fontId="2" fillId="0" borderId="30" xfId="57" applyFont="1" applyBorder="1" applyAlignment="1" quotePrefix="1">
      <alignment horizontal="center" wrapText="1"/>
      <protection/>
    </xf>
    <xf numFmtId="0" fontId="2" fillId="0" borderId="29" xfId="57" applyFont="1" applyBorder="1" applyAlignment="1" quotePrefix="1">
      <alignment horizontal="center" wrapText="1"/>
      <protection/>
    </xf>
    <xf numFmtId="0" fontId="2" fillId="0" borderId="41" xfId="58" applyNumberFormat="1" applyFont="1" applyBorder="1" applyAlignment="1">
      <alignment horizontal="right" wrapText="1"/>
      <protection/>
    </xf>
    <xf numFmtId="0" fontId="2" fillId="0" borderId="42" xfId="58" applyNumberFormat="1" applyFont="1" applyBorder="1" applyAlignment="1">
      <alignment horizontal="right" wrapText="1"/>
      <protection/>
    </xf>
    <xf numFmtId="164" fontId="2" fillId="0" borderId="30" xfId="59" applyNumberFormat="1" applyFont="1" applyBorder="1" applyAlignment="1">
      <alignment horizontal="right" wrapText="1"/>
      <protection/>
    </xf>
    <xf numFmtId="164" fontId="2" fillId="0" borderId="42" xfId="59" applyNumberFormat="1" applyFont="1" applyBorder="1" applyAlignment="1">
      <alignment horizontal="right" wrapText="1"/>
      <protection/>
    </xf>
    <xf numFmtId="0" fontId="2" fillId="0" borderId="41" xfId="36" applyFont="1" applyBorder="1" applyAlignment="1" quotePrefix="1">
      <alignment horizontal="left" vertical="top" wrapText="1"/>
      <protection/>
    </xf>
    <xf numFmtId="0" fontId="34" fillId="0" borderId="43" xfId="0" applyFont="1" applyBorder="1" applyAlignment="1">
      <alignment wrapText="1"/>
    </xf>
    <xf numFmtId="0" fontId="34" fillId="0" borderId="42" xfId="0" applyFont="1" applyBorder="1" applyAlignment="1">
      <alignment wrapText="1"/>
    </xf>
    <xf numFmtId="0" fontId="2" fillId="0" borderId="40" xfId="57" applyFont="1" applyBorder="1" applyAlignment="1" quotePrefix="1">
      <alignment horizontal="center" wrapText="1"/>
      <protection/>
    </xf>
    <xf numFmtId="0" fontId="2" fillId="0" borderId="44" xfId="58" applyNumberFormat="1" applyFont="1" applyBorder="1" applyAlignment="1">
      <alignment horizontal="right" wrapText="1"/>
      <protection/>
    </xf>
    <xf numFmtId="0" fontId="34" fillId="0" borderId="45" xfId="0" applyFont="1" applyBorder="1" applyAlignment="1">
      <alignment wrapText="1"/>
    </xf>
    <xf numFmtId="164" fontId="2" fillId="0" borderId="44" xfId="59" applyNumberFormat="1" applyFont="1" applyBorder="1" applyAlignment="1">
      <alignment horizontal="right" wrapText="1"/>
      <protection/>
    </xf>
    <xf numFmtId="164" fontId="2" fillId="0" borderId="41" xfId="59" applyNumberFormat="1" applyFont="1" applyBorder="1" applyAlignment="1">
      <alignment horizontal="right" wrapText="1"/>
      <protection/>
    </xf>
    <xf numFmtId="0" fontId="2" fillId="0" borderId="46" xfId="53" applyFont="1" applyBorder="1" applyAlignment="1" quotePrefix="1">
      <alignment horizontal="center" vertical="top" wrapText="1"/>
      <protection/>
    </xf>
    <xf numFmtId="0" fontId="34" fillId="0" borderId="47" xfId="0" applyFont="1" applyBorder="1" applyAlignment="1">
      <alignment wrapText="1"/>
    </xf>
    <xf numFmtId="0" fontId="2" fillId="0" borderId="48" xfId="55" applyFont="1" applyBorder="1" applyAlignment="1" quotePrefix="1">
      <alignment horizontal="right" wrapText="1"/>
      <protection/>
    </xf>
    <xf numFmtId="0" fontId="2" fillId="0" borderId="32" xfId="36" applyFont="1" applyBorder="1" applyAlignment="1" quotePrefix="1">
      <alignment horizontal="left" vertical="top" wrapText="1"/>
      <protection/>
    </xf>
    <xf numFmtId="0" fontId="2" fillId="0" borderId="48" xfId="53" applyFont="1" applyBorder="1" applyAlignment="1" quotePrefix="1">
      <alignment horizontal="center" vertical="top" wrapText="1"/>
      <protection/>
    </xf>
    <xf numFmtId="0" fontId="2" fillId="0" borderId="46" xfId="57" applyFont="1" applyBorder="1" applyAlignment="1" quotePrefix="1">
      <alignment horizontal="center" wrapText="1"/>
      <protection/>
    </xf>
    <xf numFmtId="0" fontId="2" fillId="0" borderId="32" xfId="58" applyNumberFormat="1" applyFont="1" applyBorder="1" applyAlignment="1">
      <alignment horizontal="right" wrapText="1"/>
      <protection/>
    </xf>
    <xf numFmtId="0" fontId="2" fillId="0" borderId="46" xfId="55" applyFont="1" applyBorder="1" applyAlignment="1" quotePrefix="1">
      <alignment horizontal="right" wrapText="1"/>
      <protection/>
    </xf>
    <xf numFmtId="0" fontId="2" fillId="22" borderId="49" xfId="49" applyFont="1" applyBorder="1" applyAlignment="1" quotePrefix="1">
      <alignment horizontal="left" vertical="top" wrapText="1"/>
      <protection/>
    </xf>
    <xf numFmtId="0" fontId="34" fillId="0" borderId="50" xfId="0" applyFont="1" applyBorder="1" applyAlignment="1">
      <alignment wrapText="1"/>
    </xf>
    <xf numFmtId="0" fontId="34" fillId="0" borderId="51" xfId="0" applyFont="1" applyBorder="1" applyAlignment="1">
      <alignment wrapText="1"/>
    </xf>
    <xf numFmtId="0" fontId="2" fillId="22" borderId="32" xfId="50" applyFont="1" applyBorder="1" applyAlignment="1" quotePrefix="1">
      <alignment horizontal="center" vertical="top" wrapText="1"/>
      <protection/>
    </xf>
    <xf numFmtId="0" fontId="2" fillId="22" borderId="52" xfId="51" applyFont="1" applyBorder="1" applyAlignment="1" quotePrefix="1">
      <alignment horizontal="right" wrapText="1"/>
      <protection/>
    </xf>
    <xf numFmtId="164" fontId="2" fillId="22" borderId="48" xfId="52" applyNumberFormat="1" applyFont="1" applyBorder="1" applyAlignment="1">
      <alignment horizontal="right" wrapText="1"/>
      <protection/>
    </xf>
    <xf numFmtId="0" fontId="2" fillId="0" borderId="30" xfId="53" applyFont="1" applyBorder="1" applyAlignment="1" quotePrefix="1">
      <alignment horizontal="center" vertical="top" wrapText="1"/>
      <protection/>
    </xf>
    <xf numFmtId="0" fontId="2" fillId="0" borderId="48" xfId="57" applyFont="1" applyBorder="1" applyAlignment="1" quotePrefix="1">
      <alignment horizontal="center" wrapText="1"/>
      <protection/>
    </xf>
    <xf numFmtId="164" fontId="2" fillId="0" borderId="32" xfId="59" applyNumberFormat="1" applyFont="1" applyBorder="1" applyAlignment="1">
      <alignment horizontal="right" wrapText="1"/>
      <protection/>
    </xf>
    <xf numFmtId="0" fontId="2" fillId="21" borderId="37" xfId="44" applyFont="1" applyBorder="1" applyAlignment="1" quotePrefix="1">
      <alignment horizontal="left" vertical="top" wrapText="1"/>
      <protection/>
    </xf>
    <xf numFmtId="0" fontId="2" fillId="21" borderId="48" xfId="47" applyFont="1" applyBorder="1" applyAlignment="1" quotePrefix="1">
      <alignment horizontal="right" wrapText="1"/>
      <protection/>
    </xf>
    <xf numFmtId="164" fontId="2" fillId="21" borderId="48" xfId="48" applyNumberFormat="1" applyFont="1" applyBorder="1" applyAlignment="1">
      <alignment horizontal="right" wrapText="1"/>
      <protection/>
    </xf>
    <xf numFmtId="164" fontId="2" fillId="21" borderId="39" xfId="48" applyNumberFormat="1" applyFont="1" applyBorder="1" applyAlignment="1">
      <alignment horizontal="right" wrapText="1"/>
      <protection/>
    </xf>
    <xf numFmtId="0" fontId="2" fillId="0" borderId="32" xfId="42" applyFont="1" applyBorder="1" applyAlignment="1" quotePrefix="1">
      <alignment horizontal="center" vertical="center" wrapText="1"/>
      <protection/>
    </xf>
    <xf numFmtId="0" fontId="2" fillId="0" borderId="46" xfId="42" applyFont="1" applyBorder="1" applyAlignment="1" quotePrefix="1">
      <alignment horizontal="center" vertical="center" wrapText="1"/>
      <protection/>
    </xf>
    <xf numFmtId="0" fontId="2" fillId="0" borderId="48" xfId="43" applyFont="1" applyBorder="1" applyAlignment="1" quotePrefix="1">
      <alignment horizontal="center" vertical="center" wrapText="1"/>
      <protection/>
    </xf>
    <xf numFmtId="0" fontId="2" fillId="0" borderId="32" xfId="43" applyFont="1" applyBorder="1" applyAlignment="1" quotePrefix="1">
      <alignment horizontal="center" vertical="center" wrapText="1"/>
      <protection/>
    </xf>
    <xf numFmtId="0" fontId="2" fillId="0" borderId="0" xfId="37" applyFont="1" applyAlignment="1" quotePrefix="1">
      <alignment horizontal="left" vertical="top" wrapText="1"/>
      <protection/>
    </xf>
    <xf numFmtId="0" fontId="34" fillId="0" borderId="53" xfId="0" applyFont="1" applyBorder="1" applyAlignment="1">
      <alignment wrapText="1"/>
    </xf>
    <xf numFmtId="0" fontId="34" fillId="0" borderId="0" xfId="0" applyFont="1" applyAlignment="1">
      <alignment wrapText="1"/>
    </xf>
    <xf numFmtId="0" fontId="34" fillId="0" borderId="54" xfId="0" applyFont="1" applyBorder="1" applyAlignment="1">
      <alignment wrapText="1"/>
    </xf>
    <xf numFmtId="0" fontId="2" fillId="0" borderId="17" xfId="40" applyNumberFormat="1" applyFont="1" applyBorder="1" applyAlignment="1">
      <alignment horizontal="right" vertical="top" wrapText="1"/>
      <protection/>
    </xf>
    <xf numFmtId="0" fontId="2" fillId="0" borderId="55" xfId="71" applyFont="1" applyBorder="1" applyAlignment="1" quotePrefix="1">
      <alignment horizontal="left" vertical="top" wrapText="1"/>
      <protection/>
    </xf>
    <xf numFmtId="0" fontId="2" fillId="0" borderId="33" xfId="36" applyFont="1" applyBorder="1" applyAlignment="1" quotePrefix="1">
      <alignment horizontal="left" vertical="top" wrapText="1"/>
      <protection/>
    </xf>
    <xf numFmtId="0" fontId="2" fillId="0" borderId="34" xfId="36" applyFont="1" applyBorder="1" applyAlignment="1" quotePrefix="1">
      <alignment horizontal="left" vertical="top" wrapText="1"/>
      <protection/>
    </xf>
    <xf numFmtId="0" fontId="7" fillId="0" borderId="0" xfId="69" applyFont="1" applyAlignment="1" quotePrefix="1">
      <alignment horizontal="center" vertical="center" wrapText="1"/>
      <protection/>
    </xf>
    <xf numFmtId="0" fontId="2" fillId="0" borderId="32" xfId="40" applyNumberFormat="1" applyFont="1" applyBorder="1" applyAlignment="1">
      <alignment horizontal="right" vertical="top" wrapText="1"/>
      <protection/>
    </xf>
    <xf numFmtId="0" fontId="2" fillId="0" borderId="41" xfId="40" applyNumberFormat="1" applyFont="1" applyBorder="1" applyAlignment="1">
      <alignment horizontal="right" vertical="top" wrapText="1"/>
      <protection/>
    </xf>
    <xf numFmtId="0" fontId="34" fillId="0" borderId="29" xfId="0" applyFont="1" applyBorder="1" applyAlignment="1">
      <alignment wrapText="1"/>
    </xf>
    <xf numFmtId="0" fontId="2" fillId="0" borderId="38" xfId="56" applyFont="1" applyBorder="1" applyAlignment="1" quotePrefix="1">
      <alignment horizontal="left" vertical="center" wrapText="1"/>
      <protection/>
    </xf>
    <xf numFmtId="0" fontId="7" fillId="0" borderId="38" xfId="67" applyFont="1" applyBorder="1" applyAlignment="1" quotePrefix="1">
      <alignment horizontal="center" vertical="center" wrapText="1"/>
      <protection/>
    </xf>
    <xf numFmtId="0" fontId="5" fillId="0" borderId="38" xfId="68" applyFont="1" applyBorder="1" applyAlignment="1" quotePrefix="1">
      <alignment horizontal="left" vertical="center" wrapText="1"/>
      <protection/>
    </xf>
    <xf numFmtId="0" fontId="7" fillId="0" borderId="50" xfId="69" applyFont="1" applyBorder="1" applyAlignment="1" quotePrefix="1">
      <alignment horizontal="center" vertical="center" wrapText="1"/>
      <protection/>
    </xf>
    <xf numFmtId="0" fontId="2" fillId="0" borderId="33" xfId="35" applyFont="1" applyBorder="1" applyAlignment="1" quotePrefix="1">
      <alignment horizontal="left" vertical="top" wrapText="1"/>
      <protection/>
    </xf>
    <xf numFmtId="0" fontId="2" fillId="0" borderId="34" xfId="35" applyFont="1" applyBorder="1" applyAlignment="1" quotePrefix="1">
      <alignment horizontal="left" vertical="top" wrapText="1"/>
      <protection/>
    </xf>
    <xf numFmtId="0" fontId="3" fillId="0" borderId="0" xfId="70" applyFont="1" applyAlignment="1" quotePrefix="1">
      <alignment horizontal="right" vertical="top" wrapText="1"/>
      <protection/>
    </xf>
    <xf numFmtId="0" fontId="4" fillId="0" borderId="0" xfId="33" applyFont="1" applyAlignment="1" quotePrefix="1">
      <alignment horizontal="center" vertical="top" wrapText="1"/>
      <protection/>
    </xf>
    <xf numFmtId="0" fontId="5" fillId="0" borderId="0" xfId="34" applyFont="1" applyAlignment="1" quotePrefix="1">
      <alignment horizontal="left" vertical="top" wrapText="1"/>
      <protection/>
    </xf>
    <xf numFmtId="0" fontId="6" fillId="0" borderId="0" xfId="45" applyFont="1" applyAlignment="1" quotePrefix="1">
      <alignment horizontal="right" wrapText="1"/>
      <protection/>
    </xf>
    <xf numFmtId="0" fontId="2" fillId="0" borderId="56" xfId="56" applyFont="1" applyBorder="1" applyAlignment="1" quotePrefix="1">
      <alignment horizontal="left" vertical="center" wrapText="1"/>
      <protection/>
    </xf>
    <xf numFmtId="0" fontId="34" fillId="0" borderId="56" xfId="0" applyFont="1" applyBorder="1" applyAlignment="1">
      <alignment wrapText="1"/>
    </xf>
    <xf numFmtId="0" fontId="4" fillId="0" borderId="56" xfId="66" applyFont="1" applyBorder="1" applyAlignment="1" quotePrefix="1">
      <alignment horizontal="center" vertical="center" wrapText="1"/>
      <protection/>
    </xf>
    <xf numFmtId="0" fontId="5" fillId="0" borderId="56" xfId="68" applyFont="1" applyBorder="1" applyAlignment="1" quotePrefix="1">
      <alignment horizontal="left" vertical="center" wrapText="1"/>
      <protection/>
    </xf>
    <xf numFmtId="0" fontId="35" fillId="0" borderId="55" xfId="0" applyFont="1" applyBorder="1" applyAlignment="1">
      <alignment horizontal="right" wrapText="1"/>
    </xf>
    <xf numFmtId="43" fontId="35" fillId="0" borderId="55" xfId="97" applyFont="1" applyBorder="1" applyAlignment="1">
      <alignment horizontal="center" wrapText="1"/>
    </xf>
    <xf numFmtId="43" fontId="35" fillId="0" borderId="57" xfId="97" applyFont="1" applyBorder="1" applyAlignment="1">
      <alignment horizontal="center" wrapText="1"/>
    </xf>
    <xf numFmtId="0" fontId="35" fillId="0" borderId="57" xfId="0" applyFont="1" applyBorder="1" applyAlignment="1">
      <alignment horizontal="right" wrapText="1"/>
    </xf>
    <xf numFmtId="0" fontId="8" fillId="21" borderId="30" xfId="44" applyFont="1" applyBorder="1" applyAlignment="1" quotePrefix="1">
      <alignment horizontal="left" vertical="top" wrapText="1"/>
      <protection/>
    </xf>
    <xf numFmtId="0" fontId="35" fillId="0" borderId="43" xfId="0" applyFont="1" applyBorder="1" applyAlignment="1">
      <alignment wrapText="1"/>
    </xf>
    <xf numFmtId="0" fontId="35" fillId="0" borderId="42" xfId="0" applyFont="1" applyBorder="1" applyAlignment="1">
      <alignment wrapText="1"/>
    </xf>
    <xf numFmtId="0" fontId="8" fillId="21" borderId="30" xfId="46" applyFont="1" applyBorder="1" applyAlignment="1" quotePrefix="1">
      <alignment horizontal="center" vertical="top" wrapText="1"/>
      <protection/>
    </xf>
    <xf numFmtId="0" fontId="8" fillId="21" borderId="30" xfId="47" applyFont="1" applyBorder="1" applyAlignment="1" quotePrefix="1">
      <alignment horizontal="right" wrapText="1"/>
      <protection/>
    </xf>
    <xf numFmtId="43" fontId="8" fillId="21" borderId="30" xfId="97" applyFont="1" applyFill="1" applyBorder="1" applyAlignment="1">
      <alignment horizontal="right" wrapText="1"/>
    </xf>
    <xf numFmtId="43" fontId="35" fillId="0" borderId="42" xfId="97" applyFont="1" applyBorder="1" applyAlignment="1">
      <alignment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28" xfId="54"/>
    <cellStyle name="S29" xfId="55"/>
    <cellStyle name="S3" xfId="56"/>
    <cellStyle name="S30" xfId="57"/>
    <cellStyle name="S31" xfId="58"/>
    <cellStyle name="S32" xfId="59"/>
    <cellStyle name="S33" xfId="60"/>
    <cellStyle name="S34" xfId="61"/>
    <cellStyle name="S35" xfId="62"/>
    <cellStyle name="S36" xfId="63"/>
    <cellStyle name="S37" xfId="64"/>
    <cellStyle name="S38" xfId="65"/>
    <cellStyle name="S4" xfId="66"/>
    <cellStyle name="S5" xfId="67"/>
    <cellStyle name="S6" xfId="68"/>
    <cellStyle name="S7" xfId="69"/>
    <cellStyle name="S8" xfId="70"/>
    <cellStyle name="S9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zoomScalePageLayoutView="0" workbookViewId="0" topLeftCell="A1">
      <selection activeCell="Q4" sqref="Q4:T4"/>
    </sheetView>
  </sheetViews>
  <sheetFormatPr defaultColWidth="9.140625" defaultRowHeight="15"/>
  <cols>
    <col min="1" max="1" width="10.00390625" style="8" customWidth="1"/>
    <col min="2" max="3" width="6.421875" style="8" customWidth="1"/>
    <col min="4" max="4" width="0.85546875" style="8" customWidth="1"/>
    <col min="5" max="5" width="2.57421875" style="8" customWidth="1"/>
    <col min="6" max="6" width="21.00390625" style="8" customWidth="1"/>
    <col min="7" max="7" width="8.8515625" style="8" customWidth="1"/>
    <col min="8" max="8" width="9.28125" style="8" customWidth="1"/>
    <col min="9" max="10" width="8.7109375" style="8" customWidth="1"/>
    <col min="11" max="11" width="7.8515625" style="8" customWidth="1"/>
    <col min="12" max="12" width="4.421875" style="8" customWidth="1"/>
    <col min="13" max="13" width="4.00390625" style="8" customWidth="1"/>
    <col min="14" max="14" width="6.421875" style="8" customWidth="1"/>
    <col min="15" max="15" width="4.00390625" style="8" customWidth="1"/>
    <col min="16" max="16" width="6.8515625" style="8" customWidth="1"/>
    <col min="17" max="17" width="5.8515625" style="8" customWidth="1"/>
    <col min="18" max="18" width="4.8515625" style="8" customWidth="1"/>
    <col min="19" max="19" width="9.28125" style="8" customWidth="1"/>
    <col min="20" max="20" width="9.421875" style="8" customWidth="1"/>
    <col min="21" max="21" width="3.00390625" style="8" customWidth="1"/>
    <col min="22" max="16384" width="9.140625" style="8" customWidth="1"/>
  </cols>
  <sheetData>
    <row r="1" spans="1:20" ht="11.2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0" ht="39.75" customHeight="1">
      <c r="A2" s="144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4.25" customHeight="1">
      <c r="A3" s="145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46" t="s">
        <v>308</v>
      </c>
      <c r="R3" s="127"/>
      <c r="S3" s="127"/>
      <c r="T3" s="127"/>
    </row>
    <row r="4" spans="1:20" ht="17.25" customHeight="1">
      <c r="A4" s="147" t="s">
        <v>3</v>
      </c>
      <c r="B4" s="148"/>
      <c r="C4" s="148"/>
      <c r="D4" s="149" t="s">
        <v>4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50" t="s">
        <v>2</v>
      </c>
      <c r="R4" s="148"/>
      <c r="S4" s="148"/>
      <c r="T4" s="148"/>
    </row>
    <row r="5" spans="1:20" ht="17.25" customHeight="1">
      <c r="A5" s="137" t="s">
        <v>5</v>
      </c>
      <c r="B5" s="78"/>
      <c r="C5" s="78"/>
      <c r="D5" s="138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139" t="s">
        <v>2</v>
      </c>
      <c r="R5" s="78"/>
      <c r="S5" s="78"/>
      <c r="T5" s="78"/>
    </row>
    <row r="6" spans="1:20" ht="28.5" customHeight="1">
      <c r="A6" s="140" t="s">
        <v>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0" ht="15">
      <c r="A7" s="9" t="s">
        <v>8</v>
      </c>
      <c r="B7" s="10" t="s">
        <v>9</v>
      </c>
      <c r="F7" s="125" t="s">
        <v>10</v>
      </c>
      <c r="G7" s="126"/>
      <c r="H7" s="11">
        <v>5625.9</v>
      </c>
      <c r="J7" s="125" t="s">
        <v>11</v>
      </c>
      <c r="K7" s="127"/>
      <c r="L7" s="126"/>
      <c r="M7" s="134">
        <v>1518.5</v>
      </c>
      <c r="N7" s="52"/>
      <c r="P7" s="130" t="s">
        <v>12</v>
      </c>
      <c r="Q7" s="130"/>
      <c r="R7" s="130"/>
      <c r="S7" s="141" t="s">
        <v>13</v>
      </c>
      <c r="T7" s="142"/>
    </row>
    <row r="8" spans="1:20" ht="15">
      <c r="A8" s="9" t="s">
        <v>14</v>
      </c>
      <c r="B8" s="10" t="s">
        <v>15</v>
      </c>
      <c r="F8" s="125" t="s">
        <v>16</v>
      </c>
      <c r="G8" s="126"/>
      <c r="H8" s="11">
        <v>173.1</v>
      </c>
      <c r="J8" s="125" t="s">
        <v>17</v>
      </c>
      <c r="K8" s="127"/>
      <c r="L8" s="126"/>
      <c r="M8" s="134">
        <v>1446.2</v>
      </c>
      <c r="N8" s="52"/>
      <c r="P8" s="130" t="s">
        <v>18</v>
      </c>
      <c r="Q8" s="130"/>
      <c r="R8" s="130"/>
      <c r="S8" s="131" t="s">
        <v>19</v>
      </c>
      <c r="T8" s="132"/>
    </row>
    <row r="9" spans="1:20" ht="15">
      <c r="A9" s="12" t="s">
        <v>20</v>
      </c>
      <c r="B9" s="13" t="s">
        <v>21</v>
      </c>
      <c r="F9" s="125" t="s">
        <v>22</v>
      </c>
      <c r="G9" s="126"/>
      <c r="H9" s="14">
        <v>616.6</v>
      </c>
      <c r="J9" s="125" t="s">
        <v>23</v>
      </c>
      <c r="K9" s="127"/>
      <c r="L9" s="128"/>
      <c r="M9" s="135">
        <v>1446.2</v>
      </c>
      <c r="N9" s="136"/>
      <c r="P9" s="130" t="s">
        <v>24</v>
      </c>
      <c r="Q9" s="130"/>
      <c r="R9" s="130"/>
      <c r="S9" s="131" t="s">
        <v>25</v>
      </c>
      <c r="T9" s="132"/>
    </row>
    <row r="10" spans="1:20" ht="15">
      <c r="A10" s="9" t="s">
        <v>26</v>
      </c>
      <c r="B10" s="15" t="s">
        <v>27</v>
      </c>
      <c r="F10" s="125" t="s">
        <v>28</v>
      </c>
      <c r="G10" s="126"/>
      <c r="H10" s="14">
        <v>5578.3</v>
      </c>
      <c r="J10" s="125" t="s">
        <v>29</v>
      </c>
      <c r="K10" s="127"/>
      <c r="L10" s="128"/>
      <c r="M10" s="129">
        <v>79.4</v>
      </c>
      <c r="N10" s="101"/>
      <c r="P10" s="130" t="s">
        <v>30</v>
      </c>
      <c r="Q10" s="130"/>
      <c r="R10" s="130"/>
      <c r="S10" s="131" t="s">
        <v>31</v>
      </c>
      <c r="T10" s="132"/>
    </row>
    <row r="11" spans="1:20" ht="28.5" customHeight="1">
      <c r="A11" s="133" t="s">
        <v>32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</row>
    <row r="12" spans="1:20" ht="58.5" customHeight="1">
      <c r="A12" s="16" t="s">
        <v>33</v>
      </c>
      <c r="B12" s="121" t="s">
        <v>34</v>
      </c>
      <c r="C12" s="51"/>
      <c r="D12" s="51"/>
      <c r="E12" s="51"/>
      <c r="F12" s="52"/>
      <c r="G12" s="122" t="s">
        <v>35</v>
      </c>
      <c r="H12" s="75"/>
      <c r="I12" s="17" t="s">
        <v>36</v>
      </c>
      <c r="J12" s="18" t="s">
        <v>37</v>
      </c>
      <c r="K12" s="17" t="s">
        <v>38</v>
      </c>
      <c r="L12" s="123" t="s">
        <v>39</v>
      </c>
      <c r="M12" s="79"/>
      <c r="N12" s="124" t="s">
        <v>40</v>
      </c>
      <c r="O12" s="52"/>
      <c r="P12" s="124" t="s">
        <v>41</v>
      </c>
      <c r="Q12" s="52"/>
      <c r="R12" s="123" t="s">
        <v>42</v>
      </c>
      <c r="S12" s="79"/>
      <c r="T12" s="17" t="s">
        <v>43</v>
      </c>
    </row>
    <row r="13" spans="1:20" ht="11.25" customHeight="1">
      <c r="A13" s="117" t="s">
        <v>45</v>
      </c>
      <c r="B13" s="78"/>
      <c r="C13" s="78"/>
      <c r="D13" s="78"/>
      <c r="E13" s="78"/>
      <c r="F13" s="79"/>
      <c r="G13" s="53" t="s">
        <v>44</v>
      </c>
      <c r="H13" s="52"/>
      <c r="I13" s="118" t="s">
        <v>2</v>
      </c>
      <c r="J13" s="78"/>
      <c r="K13" s="78"/>
      <c r="L13" s="78"/>
      <c r="M13" s="78"/>
      <c r="N13" s="78"/>
      <c r="O13" s="78"/>
      <c r="P13" s="119">
        <f>P14+P28+P81+P67+P99+P101</f>
        <v>662079.882</v>
      </c>
      <c r="Q13" s="120"/>
      <c r="R13" s="119">
        <f>R14+R28+R81+R67+R99+R101</f>
        <v>781254.26316</v>
      </c>
      <c r="S13" s="120"/>
      <c r="T13" s="19">
        <f>T14+T28+T81+T67+T99+T101</f>
        <v>11.235313605219291</v>
      </c>
    </row>
    <row r="14" spans="1:20" ht="11.25" customHeight="1">
      <c r="A14" s="117" t="s">
        <v>46</v>
      </c>
      <c r="B14" s="78"/>
      <c r="C14" s="78"/>
      <c r="D14" s="78"/>
      <c r="E14" s="78"/>
      <c r="F14" s="79"/>
      <c r="G14" s="53" t="s">
        <v>44</v>
      </c>
      <c r="H14" s="52"/>
      <c r="I14" s="118" t="s">
        <v>2</v>
      </c>
      <c r="J14" s="78"/>
      <c r="K14" s="78"/>
      <c r="L14" s="78"/>
      <c r="M14" s="78"/>
      <c r="N14" s="78"/>
      <c r="O14" s="78"/>
      <c r="P14" s="72">
        <v>63981.68</v>
      </c>
      <c r="Q14" s="52"/>
      <c r="R14" s="119">
        <v>75498.39</v>
      </c>
      <c r="S14" s="79"/>
      <c r="T14" s="19">
        <f>T15+T19+T21+T24+T26</f>
        <v>1.09</v>
      </c>
    </row>
    <row r="15" spans="1:20" ht="11.25" customHeight="1">
      <c r="A15" s="108" t="s">
        <v>47</v>
      </c>
      <c r="B15" s="109"/>
      <c r="C15" s="109"/>
      <c r="D15" s="109"/>
      <c r="E15" s="109"/>
      <c r="F15" s="110"/>
      <c r="G15" s="111" t="s">
        <v>44</v>
      </c>
      <c r="H15" s="52"/>
      <c r="I15" s="112" t="s">
        <v>2</v>
      </c>
      <c r="J15" s="109"/>
      <c r="K15" s="109"/>
      <c r="L15" s="109"/>
      <c r="M15" s="109"/>
      <c r="N15" s="109"/>
      <c r="O15" s="109"/>
      <c r="P15" s="68">
        <v>30032.1</v>
      </c>
      <c r="Q15" s="52"/>
      <c r="R15" s="113">
        <v>35437.88</v>
      </c>
      <c r="S15" s="79"/>
      <c r="T15" s="20">
        <v>0.51</v>
      </c>
    </row>
    <row r="16" spans="1:20" ht="21" customHeight="1">
      <c r="A16" s="21" t="s">
        <v>48</v>
      </c>
      <c r="B16" s="103" t="s">
        <v>49</v>
      </c>
      <c r="C16" s="51"/>
      <c r="D16" s="51"/>
      <c r="E16" s="51"/>
      <c r="F16" s="52"/>
      <c r="G16" s="114" t="s">
        <v>50</v>
      </c>
      <c r="H16" s="94"/>
      <c r="I16" s="22" t="s">
        <v>51</v>
      </c>
      <c r="J16" s="23"/>
      <c r="K16" s="24">
        <v>1046.45</v>
      </c>
      <c r="L16" s="115" t="s">
        <v>53</v>
      </c>
      <c r="M16" s="79"/>
      <c r="N16" s="106">
        <v>1.52</v>
      </c>
      <c r="O16" s="52"/>
      <c r="P16" s="116">
        <v>1590.6</v>
      </c>
      <c r="Q16" s="52"/>
      <c r="R16" s="102" t="s">
        <v>2</v>
      </c>
      <c r="S16" s="79"/>
      <c r="T16" s="22" t="s">
        <v>2</v>
      </c>
    </row>
    <row r="17" spans="1:20" ht="21" customHeight="1">
      <c r="A17" s="21" t="s">
        <v>54</v>
      </c>
      <c r="B17" s="103" t="s">
        <v>55</v>
      </c>
      <c r="C17" s="51"/>
      <c r="D17" s="51"/>
      <c r="E17" s="51"/>
      <c r="F17" s="52"/>
      <c r="G17" s="104" t="s">
        <v>56</v>
      </c>
      <c r="H17" s="79"/>
      <c r="I17" s="22" t="s">
        <v>57</v>
      </c>
      <c r="J17" s="23"/>
      <c r="K17" s="24">
        <v>2.07</v>
      </c>
      <c r="L17" s="105" t="s">
        <v>53</v>
      </c>
      <c r="M17" s="75"/>
      <c r="N17" s="106">
        <v>1518.5</v>
      </c>
      <c r="O17" s="52"/>
      <c r="P17" s="62">
        <v>3143.3</v>
      </c>
      <c r="Q17" s="52"/>
      <c r="R17" s="107" t="s">
        <v>2</v>
      </c>
      <c r="S17" s="101"/>
      <c r="T17" s="25" t="s">
        <v>2</v>
      </c>
    </row>
    <row r="18" spans="1:20" ht="11.25" customHeight="1">
      <c r="A18" s="26" t="s">
        <v>58</v>
      </c>
      <c r="B18" s="57" t="s">
        <v>59</v>
      </c>
      <c r="C18" s="51"/>
      <c r="D18" s="51"/>
      <c r="E18" s="51"/>
      <c r="F18" s="52"/>
      <c r="G18" s="100" t="s">
        <v>56</v>
      </c>
      <c r="H18" s="101"/>
      <c r="I18" s="25" t="s">
        <v>60</v>
      </c>
      <c r="J18" s="27" t="s">
        <v>57</v>
      </c>
      <c r="K18" s="6">
        <v>16.66</v>
      </c>
      <c r="L18" s="76" t="s">
        <v>61</v>
      </c>
      <c r="M18" s="59"/>
      <c r="N18" s="61">
        <v>1518.5</v>
      </c>
      <c r="O18" s="52"/>
      <c r="P18" s="62">
        <v>25298.22</v>
      </c>
      <c r="Q18" s="52"/>
      <c r="R18" s="63" t="s">
        <v>2</v>
      </c>
      <c r="S18" s="59"/>
      <c r="T18" s="2" t="s">
        <v>2</v>
      </c>
    </row>
    <row r="19" spans="1:20" ht="11.25" customHeight="1">
      <c r="A19" s="64" t="s">
        <v>62</v>
      </c>
      <c r="B19" s="51"/>
      <c r="C19" s="51"/>
      <c r="D19" s="51"/>
      <c r="E19" s="51"/>
      <c r="F19" s="59"/>
      <c r="G19" s="65" t="s">
        <v>44</v>
      </c>
      <c r="H19" s="52"/>
      <c r="I19" s="66" t="s">
        <v>2</v>
      </c>
      <c r="J19" s="51"/>
      <c r="K19" s="51"/>
      <c r="L19" s="51"/>
      <c r="M19" s="51"/>
      <c r="N19" s="51"/>
      <c r="O19" s="51"/>
      <c r="P19" s="67">
        <v>1214.81</v>
      </c>
      <c r="Q19" s="52"/>
      <c r="R19" s="68">
        <v>1433.48</v>
      </c>
      <c r="S19" s="59"/>
      <c r="T19" s="1">
        <v>0.02</v>
      </c>
    </row>
    <row r="20" spans="1:20" ht="11.25" customHeight="1">
      <c r="A20" s="28" t="s">
        <v>63</v>
      </c>
      <c r="B20" s="57" t="s">
        <v>64</v>
      </c>
      <c r="C20" s="51"/>
      <c r="D20" s="51"/>
      <c r="E20" s="51"/>
      <c r="F20" s="52"/>
      <c r="G20" s="58" t="s">
        <v>65</v>
      </c>
      <c r="H20" s="59"/>
      <c r="I20" s="2" t="s">
        <v>66</v>
      </c>
      <c r="J20" s="3"/>
      <c r="K20" s="4">
        <v>0.84</v>
      </c>
      <c r="L20" s="76" t="s">
        <v>53</v>
      </c>
      <c r="M20" s="59"/>
      <c r="N20" s="61">
        <v>1446.2</v>
      </c>
      <c r="O20" s="52"/>
      <c r="P20" s="62">
        <v>1214.81</v>
      </c>
      <c r="Q20" s="52"/>
      <c r="R20" s="63" t="s">
        <v>2</v>
      </c>
      <c r="S20" s="59"/>
      <c r="T20" s="2" t="s">
        <v>2</v>
      </c>
    </row>
    <row r="21" spans="1:20" ht="11.25" customHeight="1">
      <c r="A21" s="64" t="s">
        <v>67</v>
      </c>
      <c r="B21" s="51"/>
      <c r="C21" s="51"/>
      <c r="D21" s="51"/>
      <c r="E21" s="51"/>
      <c r="F21" s="59"/>
      <c r="G21" s="65" t="s">
        <v>44</v>
      </c>
      <c r="H21" s="52"/>
      <c r="I21" s="66" t="s">
        <v>2</v>
      </c>
      <c r="J21" s="51"/>
      <c r="K21" s="51"/>
      <c r="L21" s="51"/>
      <c r="M21" s="51"/>
      <c r="N21" s="51"/>
      <c r="O21" s="51"/>
      <c r="P21" s="67">
        <v>3339.52</v>
      </c>
      <c r="Q21" s="52"/>
      <c r="R21" s="68">
        <v>3940.63</v>
      </c>
      <c r="S21" s="59"/>
      <c r="T21" s="1">
        <v>0.06</v>
      </c>
    </row>
    <row r="22" spans="1:20" ht="11.25" customHeight="1">
      <c r="A22" s="28" t="s">
        <v>68</v>
      </c>
      <c r="B22" s="57" t="s">
        <v>69</v>
      </c>
      <c r="C22" s="51"/>
      <c r="D22" s="51"/>
      <c r="E22" s="51"/>
      <c r="F22" s="52"/>
      <c r="G22" s="58" t="s">
        <v>44</v>
      </c>
      <c r="H22" s="59"/>
      <c r="I22" s="29" t="s">
        <v>52</v>
      </c>
      <c r="J22" s="30" t="s">
        <v>70</v>
      </c>
      <c r="K22" s="4">
        <v>215.04</v>
      </c>
      <c r="L22" s="60" t="s">
        <v>52</v>
      </c>
      <c r="M22" s="59"/>
      <c r="N22" s="61">
        <v>10</v>
      </c>
      <c r="O22" s="52"/>
      <c r="P22" s="62">
        <v>2150.4</v>
      </c>
      <c r="Q22" s="52"/>
      <c r="R22" s="63" t="s">
        <v>2</v>
      </c>
      <c r="S22" s="59"/>
      <c r="T22" s="2" t="s">
        <v>2</v>
      </c>
    </row>
    <row r="23" spans="1:20" ht="11.25" customHeight="1">
      <c r="A23" s="28" t="s">
        <v>71</v>
      </c>
      <c r="B23" s="57" t="s">
        <v>72</v>
      </c>
      <c r="C23" s="51"/>
      <c r="D23" s="51"/>
      <c r="E23" s="51"/>
      <c r="F23" s="52"/>
      <c r="G23" s="58" t="s">
        <v>73</v>
      </c>
      <c r="H23" s="59"/>
      <c r="I23" s="29" t="s">
        <v>52</v>
      </c>
      <c r="J23" s="30" t="s">
        <v>15</v>
      </c>
      <c r="K23" s="4">
        <v>148.64</v>
      </c>
      <c r="L23" s="60" t="s">
        <v>52</v>
      </c>
      <c r="M23" s="59"/>
      <c r="N23" s="61">
        <v>8</v>
      </c>
      <c r="O23" s="52"/>
      <c r="P23" s="62">
        <v>1189.12</v>
      </c>
      <c r="Q23" s="52"/>
      <c r="R23" s="63" t="s">
        <v>2</v>
      </c>
      <c r="S23" s="59"/>
      <c r="T23" s="2" t="s">
        <v>2</v>
      </c>
    </row>
    <row r="24" spans="1:20" ht="11.25" customHeight="1">
      <c r="A24" s="64" t="s">
        <v>74</v>
      </c>
      <c r="B24" s="51"/>
      <c r="C24" s="51"/>
      <c r="D24" s="51"/>
      <c r="E24" s="51"/>
      <c r="F24" s="59"/>
      <c r="G24" s="65" t="s">
        <v>44</v>
      </c>
      <c r="H24" s="52"/>
      <c r="I24" s="66" t="s">
        <v>2</v>
      </c>
      <c r="J24" s="51"/>
      <c r="K24" s="51"/>
      <c r="L24" s="51"/>
      <c r="M24" s="51"/>
      <c r="N24" s="51"/>
      <c r="O24" s="51"/>
      <c r="P24" s="67">
        <v>1212.05</v>
      </c>
      <c r="Q24" s="52"/>
      <c r="R24" s="68">
        <v>1430.22</v>
      </c>
      <c r="S24" s="59"/>
      <c r="T24" s="1">
        <v>0.02</v>
      </c>
    </row>
    <row r="25" spans="1:20" ht="11.25" customHeight="1">
      <c r="A25" s="31" t="s">
        <v>75</v>
      </c>
      <c r="B25" s="57" t="s">
        <v>76</v>
      </c>
      <c r="C25" s="51"/>
      <c r="D25" s="51"/>
      <c r="E25" s="51"/>
      <c r="F25" s="52"/>
      <c r="G25" s="58" t="s">
        <v>44</v>
      </c>
      <c r="H25" s="59"/>
      <c r="I25" s="29" t="s">
        <v>52</v>
      </c>
      <c r="J25" s="32" t="s">
        <v>77</v>
      </c>
      <c r="K25" s="4">
        <v>318.96</v>
      </c>
      <c r="L25" s="60" t="s">
        <v>52</v>
      </c>
      <c r="M25" s="59"/>
      <c r="N25" s="61">
        <v>3.8</v>
      </c>
      <c r="O25" s="52"/>
      <c r="P25" s="62">
        <v>1212.05</v>
      </c>
      <c r="Q25" s="52"/>
      <c r="R25" s="63" t="s">
        <v>2</v>
      </c>
      <c r="S25" s="59"/>
      <c r="T25" s="2" t="s">
        <v>2</v>
      </c>
    </row>
    <row r="26" spans="1:20" ht="11.25" customHeight="1">
      <c r="A26" s="64" t="s">
        <v>78</v>
      </c>
      <c r="B26" s="51"/>
      <c r="C26" s="51"/>
      <c r="D26" s="51"/>
      <c r="E26" s="51"/>
      <c r="F26" s="59"/>
      <c r="G26" s="65" t="s">
        <v>44</v>
      </c>
      <c r="H26" s="52"/>
      <c r="I26" s="66" t="s">
        <v>2</v>
      </c>
      <c r="J26" s="51"/>
      <c r="K26" s="51"/>
      <c r="L26" s="51"/>
      <c r="M26" s="51"/>
      <c r="N26" s="51"/>
      <c r="O26" s="51"/>
      <c r="P26" s="67">
        <v>28183.2</v>
      </c>
      <c r="Q26" s="52"/>
      <c r="R26" s="68">
        <v>33256.18</v>
      </c>
      <c r="S26" s="59"/>
      <c r="T26" s="1">
        <v>0.48</v>
      </c>
    </row>
    <row r="27" spans="1:20" ht="11.25" customHeight="1">
      <c r="A27" s="28" t="s">
        <v>79</v>
      </c>
      <c r="B27" s="57" t="s">
        <v>80</v>
      </c>
      <c r="C27" s="51"/>
      <c r="D27" s="51"/>
      <c r="E27" s="51"/>
      <c r="F27" s="52"/>
      <c r="G27" s="58" t="s">
        <v>81</v>
      </c>
      <c r="H27" s="59"/>
      <c r="I27" s="2" t="s">
        <v>82</v>
      </c>
      <c r="J27" s="3"/>
      <c r="K27" s="4">
        <v>0.405</v>
      </c>
      <c r="L27" s="60" t="s">
        <v>52</v>
      </c>
      <c r="M27" s="59"/>
      <c r="N27" s="61">
        <v>69588</v>
      </c>
      <c r="O27" s="52"/>
      <c r="P27" s="62">
        <v>28183.2</v>
      </c>
      <c r="Q27" s="52"/>
      <c r="R27" s="63" t="s">
        <v>2</v>
      </c>
      <c r="S27" s="59"/>
      <c r="T27" s="2" t="s">
        <v>2</v>
      </c>
    </row>
    <row r="28" spans="1:20" ht="11.25" customHeight="1">
      <c r="A28" s="69" t="s">
        <v>83</v>
      </c>
      <c r="B28" s="51"/>
      <c r="C28" s="51"/>
      <c r="D28" s="51"/>
      <c r="E28" s="51"/>
      <c r="F28" s="59"/>
      <c r="G28" s="70" t="s">
        <v>44</v>
      </c>
      <c r="H28" s="52"/>
      <c r="I28" s="54" t="s">
        <v>2</v>
      </c>
      <c r="J28" s="51"/>
      <c r="K28" s="51"/>
      <c r="L28" s="51"/>
      <c r="M28" s="51"/>
      <c r="N28" s="51"/>
      <c r="O28" s="51"/>
      <c r="P28" s="71">
        <v>100633.88</v>
      </c>
      <c r="Q28" s="52"/>
      <c r="R28" s="72">
        <v>118747.97</v>
      </c>
      <c r="S28" s="59"/>
      <c r="T28" s="33">
        <f>T29+T63</f>
        <v>1.7100000000000002</v>
      </c>
    </row>
    <row r="29" spans="1:20" ht="11.25" customHeight="1">
      <c r="A29" s="69" t="s">
        <v>84</v>
      </c>
      <c r="B29" s="51"/>
      <c r="C29" s="51"/>
      <c r="D29" s="51"/>
      <c r="E29" s="51"/>
      <c r="F29" s="59"/>
      <c r="G29" s="70" t="s">
        <v>44</v>
      </c>
      <c r="H29" s="52"/>
      <c r="I29" s="54" t="s">
        <v>2</v>
      </c>
      <c r="J29" s="51"/>
      <c r="K29" s="51"/>
      <c r="L29" s="51"/>
      <c r="M29" s="51"/>
      <c r="N29" s="51"/>
      <c r="O29" s="51"/>
      <c r="P29" s="71">
        <v>97039.65</v>
      </c>
      <c r="Q29" s="52"/>
      <c r="R29" s="72">
        <v>114506.78</v>
      </c>
      <c r="S29" s="59"/>
      <c r="T29" s="33">
        <f>T30+T34+T37+T49+T41</f>
        <v>1.6500000000000001</v>
      </c>
    </row>
    <row r="30" spans="1:20" ht="11.25" customHeight="1">
      <c r="A30" s="64" t="s">
        <v>85</v>
      </c>
      <c r="B30" s="51"/>
      <c r="C30" s="51"/>
      <c r="D30" s="51"/>
      <c r="E30" s="51"/>
      <c r="F30" s="59"/>
      <c r="G30" s="65" t="s">
        <v>44</v>
      </c>
      <c r="H30" s="52"/>
      <c r="I30" s="66" t="s">
        <v>2</v>
      </c>
      <c r="J30" s="51"/>
      <c r="K30" s="51"/>
      <c r="L30" s="51"/>
      <c r="M30" s="51"/>
      <c r="N30" s="51"/>
      <c r="O30" s="51"/>
      <c r="P30" s="67">
        <v>8621.19</v>
      </c>
      <c r="Q30" s="52"/>
      <c r="R30" s="68">
        <v>10173</v>
      </c>
      <c r="S30" s="59"/>
      <c r="T30" s="1">
        <v>0.15</v>
      </c>
    </row>
    <row r="31" spans="1:20" ht="11.25" customHeight="1">
      <c r="A31" s="28" t="s">
        <v>86</v>
      </c>
      <c r="B31" s="57" t="s">
        <v>87</v>
      </c>
      <c r="C31" s="51"/>
      <c r="D31" s="51"/>
      <c r="E31" s="51"/>
      <c r="F31" s="52"/>
      <c r="G31" s="58" t="s">
        <v>88</v>
      </c>
      <c r="H31" s="59"/>
      <c r="I31" s="2" t="s">
        <v>89</v>
      </c>
      <c r="J31" s="3"/>
      <c r="K31" s="4">
        <v>1048.41</v>
      </c>
      <c r="L31" s="76" t="s">
        <v>61</v>
      </c>
      <c r="M31" s="59"/>
      <c r="N31" s="61">
        <v>2.9</v>
      </c>
      <c r="O31" s="52"/>
      <c r="P31" s="62">
        <v>3040.38</v>
      </c>
      <c r="Q31" s="52"/>
      <c r="R31" s="63" t="s">
        <v>2</v>
      </c>
      <c r="S31" s="59"/>
      <c r="T31" s="2" t="s">
        <v>2</v>
      </c>
    </row>
    <row r="32" spans="1:20" ht="11.25" customHeight="1">
      <c r="A32" s="28" t="s">
        <v>90</v>
      </c>
      <c r="B32" s="57" t="s">
        <v>91</v>
      </c>
      <c r="C32" s="51"/>
      <c r="D32" s="51"/>
      <c r="E32" s="51"/>
      <c r="F32" s="52"/>
      <c r="G32" s="58" t="s">
        <v>73</v>
      </c>
      <c r="H32" s="59"/>
      <c r="I32" s="2" t="s">
        <v>92</v>
      </c>
      <c r="J32" s="3"/>
      <c r="K32" s="4">
        <v>93.17</v>
      </c>
      <c r="L32" s="76" t="s">
        <v>53</v>
      </c>
      <c r="M32" s="59"/>
      <c r="N32" s="61">
        <v>48</v>
      </c>
      <c r="O32" s="52"/>
      <c r="P32" s="62">
        <v>4472.16</v>
      </c>
      <c r="Q32" s="52"/>
      <c r="R32" s="63" t="s">
        <v>2</v>
      </c>
      <c r="S32" s="59"/>
      <c r="T32" s="2" t="s">
        <v>2</v>
      </c>
    </row>
    <row r="33" spans="1:20" ht="11.25" customHeight="1">
      <c r="A33" s="31" t="s">
        <v>93</v>
      </c>
      <c r="B33" s="57" t="s">
        <v>94</v>
      </c>
      <c r="C33" s="51"/>
      <c r="D33" s="51"/>
      <c r="E33" s="51"/>
      <c r="F33" s="52"/>
      <c r="G33" s="58" t="s">
        <v>73</v>
      </c>
      <c r="H33" s="59"/>
      <c r="I33" s="2" t="s">
        <v>95</v>
      </c>
      <c r="J33" s="34"/>
      <c r="K33" s="4">
        <v>369.55</v>
      </c>
      <c r="L33" s="76" t="s">
        <v>53</v>
      </c>
      <c r="M33" s="59"/>
      <c r="N33" s="61">
        <v>3</v>
      </c>
      <c r="O33" s="52"/>
      <c r="P33" s="62">
        <v>1108.65</v>
      </c>
      <c r="Q33" s="52"/>
      <c r="R33" s="63" t="s">
        <v>2</v>
      </c>
      <c r="S33" s="59"/>
      <c r="T33" s="2" t="s">
        <v>2</v>
      </c>
    </row>
    <row r="34" spans="1:20" ht="11.25" customHeight="1">
      <c r="A34" s="64" t="s">
        <v>96</v>
      </c>
      <c r="B34" s="51"/>
      <c r="C34" s="51"/>
      <c r="D34" s="51"/>
      <c r="E34" s="51"/>
      <c r="F34" s="59"/>
      <c r="G34" s="65" t="s">
        <v>44</v>
      </c>
      <c r="H34" s="52"/>
      <c r="I34" s="66" t="s">
        <v>2</v>
      </c>
      <c r="J34" s="51"/>
      <c r="K34" s="51"/>
      <c r="L34" s="51"/>
      <c r="M34" s="51"/>
      <c r="N34" s="51"/>
      <c r="O34" s="51"/>
      <c r="P34" s="67">
        <v>7097.08</v>
      </c>
      <c r="Q34" s="52"/>
      <c r="R34" s="68">
        <v>8374.55</v>
      </c>
      <c r="S34" s="59"/>
      <c r="T34" s="1">
        <v>0.12</v>
      </c>
    </row>
    <row r="35" spans="1:20" ht="11.25" customHeight="1">
      <c r="A35" s="28" t="s">
        <v>97</v>
      </c>
      <c r="B35" s="57" t="s">
        <v>98</v>
      </c>
      <c r="C35" s="51"/>
      <c r="D35" s="51"/>
      <c r="E35" s="51"/>
      <c r="F35" s="52"/>
      <c r="G35" s="58" t="s">
        <v>73</v>
      </c>
      <c r="H35" s="59"/>
      <c r="I35" s="2" t="s">
        <v>92</v>
      </c>
      <c r="J35" s="3"/>
      <c r="K35" s="4">
        <v>117.06</v>
      </c>
      <c r="L35" s="76" t="s">
        <v>53</v>
      </c>
      <c r="M35" s="59"/>
      <c r="N35" s="61">
        <v>48</v>
      </c>
      <c r="O35" s="52"/>
      <c r="P35" s="62">
        <v>5618.88</v>
      </c>
      <c r="Q35" s="52"/>
      <c r="R35" s="63" t="s">
        <v>2</v>
      </c>
      <c r="S35" s="59"/>
      <c r="T35" s="25" t="s">
        <v>2</v>
      </c>
    </row>
    <row r="36" spans="1:20" ht="11.25" customHeight="1">
      <c r="A36" s="28" t="s">
        <v>99</v>
      </c>
      <c r="B36" s="57" t="s">
        <v>100</v>
      </c>
      <c r="C36" s="51"/>
      <c r="D36" s="51"/>
      <c r="E36" s="51"/>
      <c r="F36" s="52"/>
      <c r="G36" s="58" t="s">
        <v>73</v>
      </c>
      <c r="H36" s="59"/>
      <c r="I36" s="25" t="s">
        <v>101</v>
      </c>
      <c r="J36" s="3"/>
      <c r="K36" s="4">
        <v>369.55</v>
      </c>
      <c r="L36" s="76" t="s">
        <v>53</v>
      </c>
      <c r="M36" s="59"/>
      <c r="N36" s="61">
        <v>4</v>
      </c>
      <c r="O36" s="52"/>
      <c r="P36" s="62">
        <v>1478.2</v>
      </c>
      <c r="Q36" s="52"/>
      <c r="R36" s="63" t="s">
        <v>2</v>
      </c>
      <c r="S36" s="59"/>
      <c r="T36" s="2" t="s">
        <v>2</v>
      </c>
    </row>
    <row r="37" spans="1:20" ht="11.25" customHeight="1">
      <c r="A37" s="64" t="s">
        <v>102</v>
      </c>
      <c r="B37" s="51"/>
      <c r="C37" s="51"/>
      <c r="D37" s="51"/>
      <c r="E37" s="51"/>
      <c r="F37" s="59"/>
      <c r="G37" s="65" t="s">
        <v>44</v>
      </c>
      <c r="H37" s="52"/>
      <c r="I37" s="66" t="s">
        <v>2</v>
      </c>
      <c r="J37" s="51"/>
      <c r="K37" s="51"/>
      <c r="L37" s="51"/>
      <c r="M37" s="51"/>
      <c r="N37" s="51"/>
      <c r="O37" s="51"/>
      <c r="P37" s="67">
        <v>17862.1</v>
      </c>
      <c r="Q37" s="52"/>
      <c r="R37" s="68">
        <v>21077.28</v>
      </c>
      <c r="S37" s="59"/>
      <c r="T37" s="1">
        <v>0.3</v>
      </c>
    </row>
    <row r="38" spans="1:20" ht="11.25" customHeight="1">
      <c r="A38" s="28" t="s">
        <v>103</v>
      </c>
      <c r="B38" s="57" t="s">
        <v>104</v>
      </c>
      <c r="C38" s="51"/>
      <c r="D38" s="51"/>
      <c r="E38" s="51"/>
      <c r="F38" s="52"/>
      <c r="G38" s="58" t="s">
        <v>88</v>
      </c>
      <c r="H38" s="59"/>
      <c r="I38" s="2" t="s">
        <v>89</v>
      </c>
      <c r="J38" s="3"/>
      <c r="K38" s="4">
        <v>1048.41</v>
      </c>
      <c r="L38" s="76" t="s">
        <v>53</v>
      </c>
      <c r="M38" s="59"/>
      <c r="N38" s="61">
        <v>1.45</v>
      </c>
      <c r="O38" s="52"/>
      <c r="P38" s="62">
        <v>1520.19</v>
      </c>
      <c r="Q38" s="52"/>
      <c r="R38" s="63" t="s">
        <v>2</v>
      </c>
      <c r="S38" s="59"/>
      <c r="T38" s="2" t="s">
        <v>2</v>
      </c>
    </row>
    <row r="39" spans="1:20" ht="11.25" customHeight="1">
      <c r="A39" s="28" t="s">
        <v>105</v>
      </c>
      <c r="B39" s="57" t="s">
        <v>106</v>
      </c>
      <c r="C39" s="51"/>
      <c r="D39" s="51"/>
      <c r="E39" s="51"/>
      <c r="F39" s="52"/>
      <c r="G39" s="58" t="s">
        <v>107</v>
      </c>
      <c r="H39" s="59"/>
      <c r="I39" s="2" t="s">
        <v>108</v>
      </c>
      <c r="J39" s="30" t="s">
        <v>109</v>
      </c>
      <c r="K39" s="4">
        <v>8645.37</v>
      </c>
      <c r="L39" s="76" t="s">
        <v>53</v>
      </c>
      <c r="M39" s="59"/>
      <c r="N39" s="61">
        <v>1.57</v>
      </c>
      <c r="O39" s="52"/>
      <c r="P39" s="62">
        <v>13573.23</v>
      </c>
      <c r="Q39" s="52"/>
      <c r="R39" s="63" t="s">
        <v>2</v>
      </c>
      <c r="S39" s="59"/>
      <c r="T39" s="2" t="s">
        <v>2</v>
      </c>
    </row>
    <row r="40" spans="1:20" ht="11.25" customHeight="1">
      <c r="A40" s="28" t="s">
        <v>110</v>
      </c>
      <c r="B40" s="57" t="s">
        <v>111</v>
      </c>
      <c r="C40" s="51"/>
      <c r="D40" s="51"/>
      <c r="E40" s="51"/>
      <c r="F40" s="52"/>
      <c r="G40" s="58" t="s">
        <v>73</v>
      </c>
      <c r="H40" s="59"/>
      <c r="I40" s="2" t="s">
        <v>61</v>
      </c>
      <c r="J40" s="34"/>
      <c r="K40" s="4">
        <v>1384.34</v>
      </c>
      <c r="L40" s="60" t="s">
        <v>52</v>
      </c>
      <c r="M40" s="59"/>
      <c r="N40" s="61">
        <v>2</v>
      </c>
      <c r="O40" s="52"/>
      <c r="P40" s="62">
        <v>2768.68</v>
      </c>
      <c r="Q40" s="52"/>
      <c r="R40" s="63" t="s">
        <v>2</v>
      </c>
      <c r="S40" s="59"/>
      <c r="T40" s="2" t="s">
        <v>2</v>
      </c>
    </row>
    <row r="41" spans="1:20" ht="11.25" customHeight="1">
      <c r="A41" s="64" t="s">
        <v>112</v>
      </c>
      <c r="B41" s="51"/>
      <c r="C41" s="51"/>
      <c r="D41" s="51"/>
      <c r="E41" s="51"/>
      <c r="F41" s="59"/>
      <c r="G41" s="65" t="s">
        <v>44</v>
      </c>
      <c r="H41" s="52"/>
      <c r="I41" s="66" t="s">
        <v>2</v>
      </c>
      <c r="J41" s="51"/>
      <c r="K41" s="51"/>
      <c r="L41" s="51"/>
      <c r="M41" s="51"/>
      <c r="N41" s="51"/>
      <c r="O41" s="51"/>
      <c r="P41" s="67">
        <v>45983.72</v>
      </c>
      <c r="Q41" s="52"/>
      <c r="R41" s="68">
        <v>54260.79</v>
      </c>
      <c r="S41" s="59"/>
      <c r="T41" s="1">
        <v>0.78</v>
      </c>
    </row>
    <row r="42" spans="1:20" ht="11.25" customHeight="1">
      <c r="A42" s="28" t="s">
        <v>113</v>
      </c>
      <c r="B42" s="57" t="s">
        <v>114</v>
      </c>
      <c r="C42" s="51"/>
      <c r="D42" s="51"/>
      <c r="E42" s="51"/>
      <c r="F42" s="52"/>
      <c r="G42" s="58" t="s">
        <v>107</v>
      </c>
      <c r="H42" s="59"/>
      <c r="I42" s="2" t="s">
        <v>115</v>
      </c>
      <c r="J42" s="3"/>
      <c r="K42" s="4">
        <v>440.42</v>
      </c>
      <c r="L42" s="76" t="s">
        <v>53</v>
      </c>
      <c r="M42" s="59"/>
      <c r="N42" s="61">
        <v>35.71</v>
      </c>
      <c r="O42" s="52"/>
      <c r="P42" s="62">
        <v>15727.4</v>
      </c>
      <c r="Q42" s="52"/>
      <c r="R42" s="63" t="s">
        <v>2</v>
      </c>
      <c r="S42" s="59"/>
      <c r="T42" s="2" t="s">
        <v>2</v>
      </c>
    </row>
    <row r="43" spans="1:20" ht="11.25" customHeight="1">
      <c r="A43" s="28" t="s">
        <v>116</v>
      </c>
      <c r="B43" s="57" t="s">
        <v>117</v>
      </c>
      <c r="C43" s="51"/>
      <c r="D43" s="51"/>
      <c r="E43" s="51"/>
      <c r="F43" s="52"/>
      <c r="G43" s="58" t="s">
        <v>88</v>
      </c>
      <c r="H43" s="59"/>
      <c r="I43" s="2" t="s">
        <v>118</v>
      </c>
      <c r="J43" s="3"/>
      <c r="K43" s="4">
        <v>1048.41</v>
      </c>
      <c r="L43" s="76" t="s">
        <v>61</v>
      </c>
      <c r="M43" s="59"/>
      <c r="N43" s="61">
        <v>2.88</v>
      </c>
      <c r="O43" s="52"/>
      <c r="P43" s="62">
        <v>3019.42</v>
      </c>
      <c r="Q43" s="52"/>
      <c r="R43" s="63" t="s">
        <v>2</v>
      </c>
      <c r="S43" s="59"/>
      <c r="T43" s="2" t="s">
        <v>2</v>
      </c>
    </row>
    <row r="44" spans="1:20" ht="11.25" customHeight="1">
      <c r="A44" s="28" t="s">
        <v>119</v>
      </c>
      <c r="B44" s="57" t="s">
        <v>120</v>
      </c>
      <c r="C44" s="51"/>
      <c r="D44" s="51"/>
      <c r="E44" s="51"/>
      <c r="F44" s="52"/>
      <c r="G44" s="58" t="s">
        <v>73</v>
      </c>
      <c r="H44" s="59"/>
      <c r="I44" s="2" t="s">
        <v>121</v>
      </c>
      <c r="J44" s="3"/>
      <c r="K44" s="4">
        <v>93.17</v>
      </c>
      <c r="L44" s="76" t="s">
        <v>53</v>
      </c>
      <c r="M44" s="59"/>
      <c r="N44" s="61">
        <v>88</v>
      </c>
      <c r="O44" s="52"/>
      <c r="P44" s="62">
        <v>8198.96</v>
      </c>
      <c r="Q44" s="52"/>
      <c r="R44" s="63" t="s">
        <v>2</v>
      </c>
      <c r="S44" s="59"/>
      <c r="T44" s="2" t="s">
        <v>2</v>
      </c>
    </row>
    <row r="45" spans="1:20" ht="11.25" customHeight="1">
      <c r="A45" s="28" t="s">
        <v>122</v>
      </c>
      <c r="B45" s="57" t="s">
        <v>123</v>
      </c>
      <c r="C45" s="51"/>
      <c r="D45" s="51"/>
      <c r="E45" s="51"/>
      <c r="F45" s="52"/>
      <c r="G45" s="58" t="s">
        <v>73</v>
      </c>
      <c r="H45" s="59"/>
      <c r="I45" s="2" t="s">
        <v>101</v>
      </c>
      <c r="J45" s="3"/>
      <c r="K45" s="4">
        <v>1190.26</v>
      </c>
      <c r="L45" s="76" t="s">
        <v>53</v>
      </c>
      <c r="M45" s="59"/>
      <c r="N45" s="61">
        <v>4</v>
      </c>
      <c r="O45" s="52"/>
      <c r="P45" s="62">
        <v>4761.04</v>
      </c>
      <c r="Q45" s="52"/>
      <c r="R45" s="63" t="s">
        <v>2</v>
      </c>
      <c r="S45" s="59"/>
      <c r="T45" s="2" t="s">
        <v>2</v>
      </c>
    </row>
    <row r="46" spans="1:20" ht="11.25" customHeight="1">
      <c r="A46" s="28" t="s">
        <v>124</v>
      </c>
      <c r="B46" s="57" t="s">
        <v>125</v>
      </c>
      <c r="C46" s="51"/>
      <c r="D46" s="51"/>
      <c r="E46" s="51"/>
      <c r="F46" s="52"/>
      <c r="G46" s="58" t="s">
        <v>126</v>
      </c>
      <c r="H46" s="59"/>
      <c r="I46" s="2" t="s">
        <v>127</v>
      </c>
      <c r="J46" s="30" t="s">
        <v>128</v>
      </c>
      <c r="K46" s="4">
        <v>2435.1</v>
      </c>
      <c r="L46" s="76" t="s">
        <v>53</v>
      </c>
      <c r="M46" s="59"/>
      <c r="N46" s="61">
        <v>2.17</v>
      </c>
      <c r="O46" s="52"/>
      <c r="P46" s="62">
        <v>5284.17</v>
      </c>
      <c r="Q46" s="52"/>
      <c r="R46" s="63" t="s">
        <v>2</v>
      </c>
      <c r="S46" s="59"/>
      <c r="T46" s="2" t="s">
        <v>2</v>
      </c>
    </row>
    <row r="47" spans="1:20" ht="11.25" customHeight="1">
      <c r="A47" s="31" t="s">
        <v>129</v>
      </c>
      <c r="B47" s="57" t="s">
        <v>130</v>
      </c>
      <c r="C47" s="51"/>
      <c r="D47" s="51"/>
      <c r="E47" s="51"/>
      <c r="F47" s="52"/>
      <c r="G47" s="58" t="s">
        <v>131</v>
      </c>
      <c r="H47" s="59"/>
      <c r="I47" s="2" t="s">
        <v>53</v>
      </c>
      <c r="J47" s="34"/>
      <c r="K47" s="4">
        <v>2928.65</v>
      </c>
      <c r="L47" s="60" t="s">
        <v>52</v>
      </c>
      <c r="M47" s="59"/>
      <c r="N47" s="61">
        <v>1</v>
      </c>
      <c r="O47" s="52"/>
      <c r="P47" s="62">
        <v>2928.65</v>
      </c>
      <c r="Q47" s="52"/>
      <c r="R47" s="63" t="s">
        <v>2</v>
      </c>
      <c r="S47" s="59"/>
      <c r="T47" s="2" t="s">
        <v>2</v>
      </c>
    </row>
    <row r="48" spans="1:20" ht="11.25" customHeight="1">
      <c r="A48" s="28" t="s">
        <v>132</v>
      </c>
      <c r="B48" s="57" t="s">
        <v>133</v>
      </c>
      <c r="C48" s="51"/>
      <c r="D48" s="51"/>
      <c r="E48" s="51"/>
      <c r="F48" s="52"/>
      <c r="G48" s="58" t="s">
        <v>134</v>
      </c>
      <c r="H48" s="59"/>
      <c r="I48" s="2" t="s">
        <v>135</v>
      </c>
      <c r="J48" s="3"/>
      <c r="K48" s="4">
        <v>137.82</v>
      </c>
      <c r="L48" s="60" t="s">
        <v>52</v>
      </c>
      <c r="M48" s="59"/>
      <c r="N48" s="61">
        <v>44</v>
      </c>
      <c r="O48" s="52"/>
      <c r="P48" s="62">
        <v>6064.08</v>
      </c>
      <c r="Q48" s="52"/>
      <c r="R48" s="63" t="s">
        <v>2</v>
      </c>
      <c r="S48" s="59"/>
      <c r="T48" s="2" t="s">
        <v>2</v>
      </c>
    </row>
    <row r="49" spans="1:20" ht="11.25" customHeight="1">
      <c r="A49" s="64" t="s">
        <v>136</v>
      </c>
      <c r="B49" s="51"/>
      <c r="C49" s="51"/>
      <c r="D49" s="51"/>
      <c r="E49" s="51"/>
      <c r="F49" s="59"/>
      <c r="G49" s="65" t="s">
        <v>44</v>
      </c>
      <c r="H49" s="52"/>
      <c r="I49" s="66" t="s">
        <v>2</v>
      </c>
      <c r="J49" s="51"/>
      <c r="K49" s="51"/>
      <c r="L49" s="51"/>
      <c r="M49" s="51"/>
      <c r="N49" s="51"/>
      <c r="O49" s="51"/>
      <c r="P49" s="67">
        <v>17475.56</v>
      </c>
      <c r="Q49" s="52"/>
      <c r="R49" s="68">
        <v>20621.16</v>
      </c>
      <c r="S49" s="59"/>
      <c r="T49" s="1">
        <v>0.3</v>
      </c>
    </row>
    <row r="50" spans="1:20" ht="21" customHeight="1">
      <c r="A50" s="28" t="s">
        <v>137</v>
      </c>
      <c r="B50" s="57" t="s">
        <v>138</v>
      </c>
      <c r="C50" s="51"/>
      <c r="D50" s="51"/>
      <c r="E50" s="51"/>
      <c r="F50" s="52"/>
      <c r="G50" s="58" t="s">
        <v>139</v>
      </c>
      <c r="H50" s="59"/>
      <c r="I50" s="2" t="s">
        <v>53</v>
      </c>
      <c r="J50" s="3"/>
      <c r="K50" s="4">
        <v>572.34</v>
      </c>
      <c r="L50" s="76" t="s">
        <v>140</v>
      </c>
      <c r="M50" s="59"/>
      <c r="N50" s="61">
        <v>12</v>
      </c>
      <c r="O50" s="52"/>
      <c r="P50" s="62">
        <v>6868.08</v>
      </c>
      <c r="Q50" s="52"/>
      <c r="R50" s="63" t="s">
        <v>2</v>
      </c>
      <c r="S50" s="59"/>
      <c r="T50" s="25" t="s">
        <v>2</v>
      </c>
    </row>
    <row r="51" spans="1:20" ht="21" customHeight="1">
      <c r="A51" s="28" t="s">
        <v>141</v>
      </c>
      <c r="B51" s="92" t="s">
        <v>142</v>
      </c>
      <c r="C51" s="93"/>
      <c r="D51" s="93"/>
      <c r="E51" s="93"/>
      <c r="F51" s="94"/>
      <c r="G51" s="58" t="s">
        <v>73</v>
      </c>
      <c r="H51" s="59"/>
      <c r="I51" s="25" t="s">
        <v>53</v>
      </c>
      <c r="J51" s="3"/>
      <c r="K51" s="6">
        <v>355.84</v>
      </c>
      <c r="L51" s="76" t="s">
        <v>140</v>
      </c>
      <c r="M51" s="59"/>
      <c r="N51" s="88">
        <v>12</v>
      </c>
      <c r="O51" s="94"/>
      <c r="P51" s="99">
        <v>4270.08</v>
      </c>
      <c r="Q51" s="94"/>
      <c r="R51" s="63" t="s">
        <v>2</v>
      </c>
      <c r="S51" s="59"/>
      <c r="T51" s="35" t="s">
        <v>2</v>
      </c>
    </row>
    <row r="52" spans="1:20" ht="21" customHeight="1">
      <c r="A52" s="28" t="s">
        <v>143</v>
      </c>
      <c r="B52" s="77" t="s">
        <v>144</v>
      </c>
      <c r="C52" s="78"/>
      <c r="D52" s="78"/>
      <c r="E52" s="78"/>
      <c r="F52" s="79"/>
      <c r="G52" s="58" t="s">
        <v>73</v>
      </c>
      <c r="H52" s="59"/>
      <c r="I52" s="35" t="s">
        <v>61</v>
      </c>
      <c r="J52" s="3"/>
      <c r="K52" s="5">
        <v>13.54</v>
      </c>
      <c r="L52" s="76" t="s">
        <v>140</v>
      </c>
      <c r="M52" s="59"/>
      <c r="N52" s="82">
        <v>24</v>
      </c>
      <c r="O52" s="79"/>
      <c r="P52" s="83">
        <v>324.96</v>
      </c>
      <c r="Q52" s="79"/>
      <c r="R52" s="63" t="s">
        <v>2</v>
      </c>
      <c r="S52" s="59"/>
      <c r="T52" s="35" t="s">
        <v>2</v>
      </c>
    </row>
    <row r="53" spans="1:20" ht="21" customHeight="1">
      <c r="A53" s="28" t="s">
        <v>145</v>
      </c>
      <c r="B53" s="77" t="s">
        <v>146</v>
      </c>
      <c r="C53" s="78"/>
      <c r="D53" s="78"/>
      <c r="E53" s="78"/>
      <c r="F53" s="79"/>
      <c r="G53" s="58" t="s">
        <v>73</v>
      </c>
      <c r="H53" s="59"/>
      <c r="I53" s="35" t="s">
        <v>95</v>
      </c>
      <c r="J53" s="3"/>
      <c r="K53" s="5">
        <v>80.78</v>
      </c>
      <c r="L53" s="76" t="s">
        <v>140</v>
      </c>
      <c r="M53" s="59"/>
      <c r="N53" s="82">
        <v>36</v>
      </c>
      <c r="O53" s="79"/>
      <c r="P53" s="83">
        <v>2908.08</v>
      </c>
      <c r="Q53" s="79"/>
      <c r="R53" s="63" t="s">
        <v>2</v>
      </c>
      <c r="S53" s="59"/>
      <c r="T53" s="35" t="s">
        <v>2</v>
      </c>
    </row>
    <row r="54" spans="1:20" ht="21" customHeight="1">
      <c r="A54" s="31" t="s">
        <v>147</v>
      </c>
      <c r="B54" s="77" t="s">
        <v>148</v>
      </c>
      <c r="C54" s="78"/>
      <c r="D54" s="78"/>
      <c r="E54" s="78"/>
      <c r="F54" s="79"/>
      <c r="G54" s="58" t="s">
        <v>73</v>
      </c>
      <c r="H54" s="59"/>
      <c r="I54" s="35" t="s">
        <v>53</v>
      </c>
      <c r="J54" s="34"/>
      <c r="K54" s="5">
        <v>7.19</v>
      </c>
      <c r="L54" s="76" t="s">
        <v>140</v>
      </c>
      <c r="M54" s="59"/>
      <c r="N54" s="82">
        <v>12</v>
      </c>
      <c r="O54" s="79"/>
      <c r="P54" s="83">
        <v>86.28</v>
      </c>
      <c r="Q54" s="79"/>
      <c r="R54" s="63" t="s">
        <v>2</v>
      </c>
      <c r="S54" s="59"/>
      <c r="T54" s="35" t="s">
        <v>2</v>
      </c>
    </row>
    <row r="55" spans="1:20" ht="11.25" customHeight="1">
      <c r="A55" s="28" t="s">
        <v>149</v>
      </c>
      <c r="B55" s="77" t="s">
        <v>150</v>
      </c>
      <c r="C55" s="78"/>
      <c r="D55" s="78"/>
      <c r="E55" s="78"/>
      <c r="F55" s="79"/>
      <c r="G55" s="58" t="s">
        <v>73</v>
      </c>
      <c r="H55" s="59"/>
      <c r="I55" s="35" t="s">
        <v>95</v>
      </c>
      <c r="J55" s="3"/>
      <c r="K55" s="5">
        <v>15</v>
      </c>
      <c r="L55" s="76" t="s">
        <v>140</v>
      </c>
      <c r="M55" s="59"/>
      <c r="N55" s="82">
        <v>36</v>
      </c>
      <c r="O55" s="79"/>
      <c r="P55" s="83">
        <v>540</v>
      </c>
      <c r="Q55" s="79"/>
      <c r="R55" s="63" t="s">
        <v>2</v>
      </c>
      <c r="S55" s="59"/>
      <c r="T55" s="35" t="s">
        <v>2</v>
      </c>
    </row>
    <row r="56" spans="1:20" ht="21" customHeight="1">
      <c r="A56" s="28" t="s">
        <v>151</v>
      </c>
      <c r="B56" s="77" t="s">
        <v>152</v>
      </c>
      <c r="C56" s="78"/>
      <c r="D56" s="78"/>
      <c r="E56" s="78"/>
      <c r="F56" s="79"/>
      <c r="G56" s="58" t="s">
        <v>73</v>
      </c>
      <c r="H56" s="59"/>
      <c r="I56" s="35" t="s">
        <v>53</v>
      </c>
      <c r="J56" s="3"/>
      <c r="K56" s="5">
        <v>7.39</v>
      </c>
      <c r="L56" s="76" t="s">
        <v>140</v>
      </c>
      <c r="M56" s="59"/>
      <c r="N56" s="82">
        <v>12</v>
      </c>
      <c r="O56" s="79"/>
      <c r="P56" s="83">
        <v>88.68</v>
      </c>
      <c r="Q56" s="79"/>
      <c r="R56" s="63" t="s">
        <v>2</v>
      </c>
      <c r="S56" s="59"/>
      <c r="T56" s="35" t="s">
        <v>2</v>
      </c>
    </row>
    <row r="57" spans="1:20" ht="30.75" customHeight="1">
      <c r="A57" s="28" t="s">
        <v>153</v>
      </c>
      <c r="B57" s="73" t="s">
        <v>154</v>
      </c>
      <c r="C57" s="74"/>
      <c r="D57" s="74"/>
      <c r="E57" s="74"/>
      <c r="F57" s="75"/>
      <c r="G57" s="58" t="s">
        <v>73</v>
      </c>
      <c r="H57" s="59"/>
      <c r="I57" s="35" t="s">
        <v>53</v>
      </c>
      <c r="J57" s="3"/>
      <c r="K57" s="5">
        <v>19.34</v>
      </c>
      <c r="L57" s="76" t="s">
        <v>101</v>
      </c>
      <c r="M57" s="59"/>
      <c r="N57" s="80">
        <v>4</v>
      </c>
      <c r="O57" s="75"/>
      <c r="P57" s="81">
        <v>77.36</v>
      </c>
      <c r="Q57" s="75"/>
      <c r="R57" s="63" t="s">
        <v>2</v>
      </c>
      <c r="S57" s="59"/>
      <c r="T57" s="25" t="s">
        <v>2</v>
      </c>
    </row>
    <row r="58" spans="1:20" ht="21" customHeight="1">
      <c r="A58" s="28" t="s">
        <v>155</v>
      </c>
      <c r="B58" s="57" t="s">
        <v>156</v>
      </c>
      <c r="C58" s="51"/>
      <c r="D58" s="51"/>
      <c r="E58" s="51"/>
      <c r="F58" s="52"/>
      <c r="G58" s="58" t="s">
        <v>73</v>
      </c>
      <c r="H58" s="59"/>
      <c r="I58" s="25" t="s">
        <v>53</v>
      </c>
      <c r="J58" s="3"/>
      <c r="K58" s="6">
        <v>102.51</v>
      </c>
      <c r="L58" s="76" t="s">
        <v>101</v>
      </c>
      <c r="M58" s="59"/>
      <c r="N58" s="61">
        <v>4</v>
      </c>
      <c r="O58" s="52"/>
      <c r="P58" s="62">
        <v>410.04</v>
      </c>
      <c r="Q58" s="52"/>
      <c r="R58" s="63" t="s">
        <v>2</v>
      </c>
      <c r="S58" s="59"/>
      <c r="T58" s="2" t="s">
        <v>2</v>
      </c>
    </row>
    <row r="59" spans="1:20" ht="21" customHeight="1">
      <c r="A59" s="28" t="s">
        <v>157</v>
      </c>
      <c r="B59" s="57" t="s">
        <v>158</v>
      </c>
      <c r="C59" s="51"/>
      <c r="D59" s="51"/>
      <c r="E59" s="51"/>
      <c r="F59" s="52"/>
      <c r="G59" s="58" t="s">
        <v>73</v>
      </c>
      <c r="H59" s="59"/>
      <c r="I59" s="2" t="s">
        <v>53</v>
      </c>
      <c r="J59" s="3"/>
      <c r="K59" s="4">
        <v>38.67</v>
      </c>
      <c r="L59" s="76" t="s">
        <v>101</v>
      </c>
      <c r="M59" s="59"/>
      <c r="N59" s="61">
        <v>4</v>
      </c>
      <c r="O59" s="52"/>
      <c r="P59" s="62">
        <v>154.68</v>
      </c>
      <c r="Q59" s="52"/>
      <c r="R59" s="63" t="s">
        <v>2</v>
      </c>
      <c r="S59" s="59"/>
      <c r="T59" s="2" t="s">
        <v>2</v>
      </c>
    </row>
    <row r="60" spans="1:20" ht="21" customHeight="1">
      <c r="A60" s="28" t="s">
        <v>159</v>
      </c>
      <c r="B60" s="57" t="s">
        <v>160</v>
      </c>
      <c r="C60" s="51"/>
      <c r="D60" s="51"/>
      <c r="E60" s="51"/>
      <c r="F60" s="52"/>
      <c r="G60" s="58" t="s">
        <v>73</v>
      </c>
      <c r="H60" s="59"/>
      <c r="I60" s="2" t="s">
        <v>53</v>
      </c>
      <c r="J60" s="34"/>
      <c r="K60" s="4">
        <v>273.48</v>
      </c>
      <c r="L60" s="76" t="s">
        <v>101</v>
      </c>
      <c r="M60" s="59"/>
      <c r="N60" s="61">
        <v>4</v>
      </c>
      <c r="O60" s="52"/>
      <c r="P60" s="62">
        <v>1093.92</v>
      </c>
      <c r="Q60" s="52"/>
      <c r="R60" s="63" t="s">
        <v>2</v>
      </c>
      <c r="S60" s="59"/>
      <c r="T60" s="2" t="s">
        <v>2</v>
      </c>
    </row>
    <row r="61" spans="1:20" ht="21" customHeight="1">
      <c r="A61" s="31" t="s">
        <v>161</v>
      </c>
      <c r="B61" s="57" t="s">
        <v>162</v>
      </c>
      <c r="C61" s="51"/>
      <c r="D61" s="51"/>
      <c r="E61" s="51"/>
      <c r="F61" s="52"/>
      <c r="G61" s="58" t="s">
        <v>163</v>
      </c>
      <c r="H61" s="59"/>
      <c r="I61" s="2" t="s">
        <v>53</v>
      </c>
      <c r="J61" s="3"/>
      <c r="K61" s="4">
        <v>18.15</v>
      </c>
      <c r="L61" s="76" t="s">
        <v>140</v>
      </c>
      <c r="M61" s="59"/>
      <c r="N61" s="61">
        <v>12</v>
      </c>
      <c r="O61" s="52"/>
      <c r="P61" s="62">
        <v>217.8</v>
      </c>
      <c r="Q61" s="52"/>
      <c r="R61" s="63" t="s">
        <v>2</v>
      </c>
      <c r="S61" s="59"/>
      <c r="T61" s="2" t="s">
        <v>2</v>
      </c>
    </row>
    <row r="62" spans="1:20" ht="21" customHeight="1">
      <c r="A62" s="28" t="s">
        <v>164</v>
      </c>
      <c r="B62" s="57" t="s">
        <v>165</v>
      </c>
      <c r="C62" s="51"/>
      <c r="D62" s="51"/>
      <c r="E62" s="51"/>
      <c r="F62" s="52"/>
      <c r="G62" s="58" t="s">
        <v>73</v>
      </c>
      <c r="H62" s="59"/>
      <c r="I62" s="2" t="s">
        <v>61</v>
      </c>
      <c r="J62" s="3"/>
      <c r="K62" s="4">
        <v>18.15</v>
      </c>
      <c r="L62" s="76" t="s">
        <v>140</v>
      </c>
      <c r="M62" s="59"/>
      <c r="N62" s="61">
        <v>24</v>
      </c>
      <c r="O62" s="52"/>
      <c r="P62" s="62">
        <v>435.6</v>
      </c>
      <c r="Q62" s="52"/>
      <c r="R62" s="63" t="s">
        <v>2</v>
      </c>
      <c r="S62" s="59"/>
      <c r="T62" s="2" t="s">
        <v>2</v>
      </c>
    </row>
    <row r="63" spans="1:20" ht="11.25" customHeight="1">
      <c r="A63" s="64" t="s">
        <v>166</v>
      </c>
      <c r="B63" s="51"/>
      <c r="C63" s="51"/>
      <c r="D63" s="51"/>
      <c r="E63" s="51"/>
      <c r="F63" s="59"/>
      <c r="G63" s="65" t="s">
        <v>44</v>
      </c>
      <c r="H63" s="52"/>
      <c r="I63" s="66" t="s">
        <v>2</v>
      </c>
      <c r="J63" s="51"/>
      <c r="K63" s="51"/>
      <c r="L63" s="51"/>
      <c r="M63" s="51"/>
      <c r="N63" s="51"/>
      <c r="O63" s="51"/>
      <c r="P63" s="67">
        <v>3594.23</v>
      </c>
      <c r="Q63" s="52"/>
      <c r="R63" s="68">
        <v>4241.19</v>
      </c>
      <c r="S63" s="59"/>
      <c r="T63" s="1">
        <v>0.06</v>
      </c>
    </row>
    <row r="64" spans="1:20" ht="21" customHeight="1">
      <c r="A64" s="28" t="s">
        <v>167</v>
      </c>
      <c r="B64" s="57" t="s">
        <v>168</v>
      </c>
      <c r="C64" s="51"/>
      <c r="D64" s="51"/>
      <c r="E64" s="51"/>
      <c r="F64" s="52"/>
      <c r="G64" s="58" t="s">
        <v>169</v>
      </c>
      <c r="H64" s="59"/>
      <c r="I64" s="2" t="s">
        <v>170</v>
      </c>
      <c r="J64" s="3"/>
      <c r="K64" s="4">
        <v>26.2</v>
      </c>
      <c r="L64" s="76" t="s">
        <v>61</v>
      </c>
      <c r="M64" s="59"/>
      <c r="N64" s="61">
        <v>80</v>
      </c>
      <c r="O64" s="52"/>
      <c r="P64" s="62">
        <v>2096</v>
      </c>
      <c r="Q64" s="52"/>
      <c r="R64" s="63" t="s">
        <v>2</v>
      </c>
      <c r="S64" s="59"/>
      <c r="T64" s="2" t="s">
        <v>2</v>
      </c>
    </row>
    <row r="65" spans="1:20" ht="11.25" customHeight="1">
      <c r="A65" s="28" t="s">
        <v>171</v>
      </c>
      <c r="B65" s="57" t="s">
        <v>172</v>
      </c>
      <c r="C65" s="51"/>
      <c r="D65" s="51"/>
      <c r="E65" s="51"/>
      <c r="F65" s="52"/>
      <c r="G65" s="58" t="s">
        <v>73</v>
      </c>
      <c r="H65" s="59"/>
      <c r="I65" s="2" t="s">
        <v>53</v>
      </c>
      <c r="J65" s="3"/>
      <c r="K65" s="6">
        <v>131.15</v>
      </c>
      <c r="L65" s="76" t="s">
        <v>53</v>
      </c>
      <c r="M65" s="59"/>
      <c r="N65" s="61">
        <v>1</v>
      </c>
      <c r="O65" s="52"/>
      <c r="P65" s="62">
        <v>131.15</v>
      </c>
      <c r="Q65" s="52"/>
      <c r="R65" s="63" t="s">
        <v>2</v>
      </c>
      <c r="S65" s="59"/>
      <c r="T65" s="25" t="s">
        <v>2</v>
      </c>
    </row>
    <row r="66" spans="1:20" ht="11.25" customHeight="1">
      <c r="A66" s="28" t="s">
        <v>173</v>
      </c>
      <c r="B66" s="57" t="s">
        <v>174</v>
      </c>
      <c r="C66" s="51"/>
      <c r="D66" s="51"/>
      <c r="E66" s="51"/>
      <c r="F66" s="52"/>
      <c r="G66" s="58" t="s">
        <v>73</v>
      </c>
      <c r="H66" s="59"/>
      <c r="I66" s="25" t="s">
        <v>135</v>
      </c>
      <c r="J66" s="3"/>
      <c r="K66" s="4">
        <v>31.07</v>
      </c>
      <c r="L66" s="60" t="s">
        <v>52</v>
      </c>
      <c r="M66" s="59"/>
      <c r="N66" s="61">
        <v>44</v>
      </c>
      <c r="O66" s="52"/>
      <c r="P66" s="62">
        <v>1367.08</v>
      </c>
      <c r="Q66" s="52"/>
      <c r="R66" s="63" t="s">
        <v>2</v>
      </c>
      <c r="S66" s="59"/>
      <c r="T66" s="2" t="s">
        <v>2</v>
      </c>
    </row>
    <row r="67" spans="1:20" ht="11.25" customHeight="1">
      <c r="A67" s="64" t="s">
        <v>175</v>
      </c>
      <c r="B67" s="51"/>
      <c r="C67" s="51"/>
      <c r="D67" s="51"/>
      <c r="E67" s="51"/>
      <c r="F67" s="59"/>
      <c r="G67" s="65" t="s">
        <v>44</v>
      </c>
      <c r="H67" s="52"/>
      <c r="I67" s="66" t="s">
        <v>2</v>
      </c>
      <c r="J67" s="51"/>
      <c r="K67" s="51"/>
      <c r="L67" s="51"/>
      <c r="M67" s="51"/>
      <c r="N67" s="51"/>
      <c r="O67" s="51"/>
      <c r="P67" s="67">
        <v>118895.4</v>
      </c>
      <c r="Q67" s="52"/>
      <c r="R67" s="68">
        <v>140296.57</v>
      </c>
      <c r="S67" s="59"/>
      <c r="T67" s="1">
        <v>2.02</v>
      </c>
    </row>
    <row r="68" spans="1:20" ht="21" customHeight="1">
      <c r="A68" s="31" t="s">
        <v>176</v>
      </c>
      <c r="B68" s="57" t="s">
        <v>177</v>
      </c>
      <c r="C68" s="51"/>
      <c r="D68" s="51"/>
      <c r="E68" s="51"/>
      <c r="F68" s="52"/>
      <c r="G68" s="58" t="s">
        <v>44</v>
      </c>
      <c r="H68" s="59"/>
      <c r="I68" s="2" t="s">
        <v>178</v>
      </c>
      <c r="J68" s="3"/>
      <c r="K68" s="4">
        <v>4.42</v>
      </c>
      <c r="L68" s="76" t="s">
        <v>53</v>
      </c>
      <c r="M68" s="59"/>
      <c r="N68" s="61">
        <v>86.2</v>
      </c>
      <c r="O68" s="52"/>
      <c r="P68" s="62">
        <v>381</v>
      </c>
      <c r="Q68" s="52"/>
      <c r="R68" s="63" t="s">
        <v>2</v>
      </c>
      <c r="S68" s="59"/>
      <c r="T68" s="2" t="s">
        <v>2</v>
      </c>
    </row>
    <row r="69" spans="1:20" ht="11.25" customHeight="1">
      <c r="A69" s="28" t="s">
        <v>179</v>
      </c>
      <c r="B69" s="57" t="s">
        <v>180</v>
      </c>
      <c r="C69" s="51"/>
      <c r="D69" s="51"/>
      <c r="E69" s="51"/>
      <c r="F69" s="52"/>
      <c r="G69" s="58" t="s">
        <v>44</v>
      </c>
      <c r="H69" s="59"/>
      <c r="I69" s="2" t="s">
        <v>181</v>
      </c>
      <c r="J69" s="3"/>
      <c r="K69" s="4">
        <v>4.74</v>
      </c>
      <c r="L69" s="76" t="s">
        <v>101</v>
      </c>
      <c r="M69" s="59"/>
      <c r="N69" s="61">
        <v>24.4</v>
      </c>
      <c r="O69" s="52"/>
      <c r="P69" s="62">
        <v>115.64</v>
      </c>
      <c r="Q69" s="52"/>
      <c r="R69" s="63" t="s">
        <v>2</v>
      </c>
      <c r="S69" s="59"/>
      <c r="T69" s="2" t="s">
        <v>2</v>
      </c>
    </row>
    <row r="70" spans="1:20" ht="11.25" customHeight="1">
      <c r="A70" s="28" t="s">
        <v>182</v>
      </c>
      <c r="B70" s="57" t="s">
        <v>183</v>
      </c>
      <c r="C70" s="51"/>
      <c r="D70" s="51"/>
      <c r="E70" s="51"/>
      <c r="F70" s="52"/>
      <c r="G70" s="58" t="s">
        <v>184</v>
      </c>
      <c r="H70" s="59"/>
      <c r="I70" s="2" t="s">
        <v>185</v>
      </c>
      <c r="J70" s="3"/>
      <c r="K70" s="4">
        <v>3.85</v>
      </c>
      <c r="L70" s="76" t="s">
        <v>101</v>
      </c>
      <c r="M70" s="59"/>
      <c r="N70" s="61">
        <v>185.6</v>
      </c>
      <c r="O70" s="52"/>
      <c r="P70" s="62">
        <v>714.56</v>
      </c>
      <c r="Q70" s="52"/>
      <c r="R70" s="63" t="s">
        <v>2</v>
      </c>
      <c r="S70" s="59"/>
      <c r="T70" s="2" t="s">
        <v>2</v>
      </c>
    </row>
    <row r="71" spans="1:20" ht="11.25" customHeight="1">
      <c r="A71" s="28" t="s">
        <v>186</v>
      </c>
      <c r="B71" s="57" t="s">
        <v>187</v>
      </c>
      <c r="C71" s="51"/>
      <c r="D71" s="51"/>
      <c r="E71" s="51"/>
      <c r="F71" s="52"/>
      <c r="G71" s="58" t="s">
        <v>44</v>
      </c>
      <c r="H71" s="59"/>
      <c r="I71" s="2" t="s">
        <v>188</v>
      </c>
      <c r="J71" s="3"/>
      <c r="K71" s="4">
        <v>3.97</v>
      </c>
      <c r="L71" s="76" t="s">
        <v>101</v>
      </c>
      <c r="M71" s="59"/>
      <c r="N71" s="61">
        <v>19.2</v>
      </c>
      <c r="O71" s="52"/>
      <c r="P71" s="62">
        <v>76.24</v>
      </c>
      <c r="Q71" s="52"/>
      <c r="R71" s="63" t="s">
        <v>2</v>
      </c>
      <c r="S71" s="59"/>
      <c r="T71" s="2" t="s">
        <v>2</v>
      </c>
    </row>
    <row r="72" spans="1:20" ht="11.25" customHeight="1">
      <c r="A72" s="28" t="s">
        <v>189</v>
      </c>
      <c r="B72" s="57" t="s">
        <v>190</v>
      </c>
      <c r="C72" s="51"/>
      <c r="D72" s="51"/>
      <c r="E72" s="51"/>
      <c r="F72" s="52"/>
      <c r="G72" s="58" t="s">
        <v>44</v>
      </c>
      <c r="H72" s="59"/>
      <c r="I72" s="2" t="s">
        <v>191</v>
      </c>
      <c r="J72" s="3"/>
      <c r="K72" s="4">
        <v>2.35</v>
      </c>
      <c r="L72" s="76" t="s">
        <v>101</v>
      </c>
      <c r="M72" s="59"/>
      <c r="N72" s="61">
        <v>36</v>
      </c>
      <c r="O72" s="52"/>
      <c r="P72" s="62">
        <v>84.6</v>
      </c>
      <c r="Q72" s="52"/>
      <c r="R72" s="63" t="s">
        <v>2</v>
      </c>
      <c r="S72" s="59"/>
      <c r="T72" s="25" t="s">
        <v>2</v>
      </c>
    </row>
    <row r="73" spans="1:20" ht="11.25" customHeight="1">
      <c r="A73" s="28" t="s">
        <v>192</v>
      </c>
      <c r="B73" s="92" t="s">
        <v>193</v>
      </c>
      <c r="C73" s="93"/>
      <c r="D73" s="93"/>
      <c r="E73" s="93"/>
      <c r="F73" s="94"/>
      <c r="G73" s="58" t="s">
        <v>44</v>
      </c>
      <c r="H73" s="59"/>
      <c r="I73" s="25" t="s">
        <v>194</v>
      </c>
      <c r="J73" s="3"/>
      <c r="K73" s="6">
        <v>2.97</v>
      </c>
      <c r="L73" s="76" t="s">
        <v>140</v>
      </c>
      <c r="M73" s="59"/>
      <c r="N73" s="88">
        <v>1584</v>
      </c>
      <c r="O73" s="94"/>
      <c r="P73" s="99">
        <v>4704.48</v>
      </c>
      <c r="Q73" s="94"/>
      <c r="R73" s="63" t="s">
        <v>2</v>
      </c>
      <c r="S73" s="59"/>
      <c r="T73" s="35" t="s">
        <v>2</v>
      </c>
    </row>
    <row r="74" spans="1:20" ht="11.25" customHeight="1">
      <c r="A74" s="31" t="s">
        <v>195</v>
      </c>
      <c r="B74" s="77" t="s">
        <v>196</v>
      </c>
      <c r="C74" s="78"/>
      <c r="D74" s="78"/>
      <c r="E74" s="78"/>
      <c r="F74" s="79"/>
      <c r="G74" s="58" t="s">
        <v>184</v>
      </c>
      <c r="H74" s="59"/>
      <c r="I74" s="35" t="s">
        <v>197</v>
      </c>
      <c r="J74" s="34"/>
      <c r="K74" s="5">
        <v>2.84</v>
      </c>
      <c r="L74" s="76" t="s">
        <v>101</v>
      </c>
      <c r="M74" s="59"/>
      <c r="N74" s="82">
        <v>24</v>
      </c>
      <c r="O74" s="79"/>
      <c r="P74" s="83">
        <v>68.16</v>
      </c>
      <c r="Q74" s="79"/>
      <c r="R74" s="63" t="s">
        <v>2</v>
      </c>
      <c r="S74" s="59"/>
      <c r="T74" s="35" t="s">
        <v>2</v>
      </c>
    </row>
    <row r="75" spans="1:20" ht="21" customHeight="1">
      <c r="A75" s="28" t="s">
        <v>198</v>
      </c>
      <c r="B75" s="77" t="s">
        <v>199</v>
      </c>
      <c r="C75" s="78"/>
      <c r="D75" s="78"/>
      <c r="E75" s="78"/>
      <c r="F75" s="79"/>
      <c r="G75" s="58" t="s">
        <v>44</v>
      </c>
      <c r="H75" s="59"/>
      <c r="I75" s="35" t="s">
        <v>200</v>
      </c>
      <c r="J75" s="3"/>
      <c r="K75" s="5">
        <v>1.02</v>
      </c>
      <c r="L75" s="76" t="s">
        <v>201</v>
      </c>
      <c r="M75" s="59"/>
      <c r="N75" s="82">
        <v>25646.4</v>
      </c>
      <c r="O75" s="79"/>
      <c r="P75" s="83">
        <v>26159.36</v>
      </c>
      <c r="Q75" s="79"/>
      <c r="R75" s="63" t="s">
        <v>2</v>
      </c>
      <c r="S75" s="59"/>
      <c r="T75" s="35" t="s">
        <v>2</v>
      </c>
    </row>
    <row r="76" spans="1:20" ht="21" customHeight="1">
      <c r="A76" s="28" t="s">
        <v>202</v>
      </c>
      <c r="B76" s="77" t="s">
        <v>203</v>
      </c>
      <c r="C76" s="78"/>
      <c r="D76" s="78"/>
      <c r="E76" s="78"/>
      <c r="F76" s="79"/>
      <c r="G76" s="58" t="s">
        <v>44</v>
      </c>
      <c r="H76" s="59"/>
      <c r="I76" s="35" t="s">
        <v>204</v>
      </c>
      <c r="J76" s="3"/>
      <c r="K76" s="5">
        <v>1.31</v>
      </c>
      <c r="L76" s="76" t="s">
        <v>201</v>
      </c>
      <c r="M76" s="59"/>
      <c r="N76" s="82">
        <v>38480</v>
      </c>
      <c r="O76" s="79"/>
      <c r="P76" s="83">
        <v>50408.8</v>
      </c>
      <c r="Q76" s="79"/>
      <c r="R76" s="63" t="s">
        <v>2</v>
      </c>
      <c r="S76" s="59"/>
      <c r="T76" s="35" t="s">
        <v>2</v>
      </c>
    </row>
    <row r="77" spans="1:20" ht="21" customHeight="1">
      <c r="A77" s="28" t="s">
        <v>205</v>
      </c>
      <c r="B77" s="77" t="s">
        <v>206</v>
      </c>
      <c r="C77" s="78"/>
      <c r="D77" s="78"/>
      <c r="E77" s="78"/>
      <c r="F77" s="79"/>
      <c r="G77" s="58" t="s">
        <v>44</v>
      </c>
      <c r="H77" s="59"/>
      <c r="I77" s="35" t="s">
        <v>200</v>
      </c>
      <c r="J77" s="3"/>
      <c r="K77" s="5">
        <v>4.19</v>
      </c>
      <c r="L77" s="76" t="s">
        <v>140</v>
      </c>
      <c r="M77" s="59"/>
      <c r="N77" s="82">
        <v>2959.2</v>
      </c>
      <c r="O77" s="79"/>
      <c r="P77" s="83">
        <v>12399</v>
      </c>
      <c r="Q77" s="79"/>
      <c r="R77" s="63" t="s">
        <v>2</v>
      </c>
      <c r="S77" s="59"/>
      <c r="T77" s="35" t="s">
        <v>2</v>
      </c>
    </row>
    <row r="78" spans="1:20" ht="21" customHeight="1">
      <c r="A78" s="28" t="s">
        <v>207</v>
      </c>
      <c r="B78" s="77" t="s">
        <v>208</v>
      </c>
      <c r="C78" s="78"/>
      <c r="D78" s="78"/>
      <c r="E78" s="78"/>
      <c r="F78" s="79"/>
      <c r="G78" s="58" t="s">
        <v>44</v>
      </c>
      <c r="H78" s="59"/>
      <c r="I78" s="35" t="s">
        <v>204</v>
      </c>
      <c r="J78" s="3"/>
      <c r="K78" s="5">
        <v>4.78</v>
      </c>
      <c r="L78" s="76" t="s">
        <v>140</v>
      </c>
      <c r="M78" s="59"/>
      <c r="N78" s="82">
        <v>4440</v>
      </c>
      <c r="O78" s="79"/>
      <c r="P78" s="83">
        <v>21223.2</v>
      </c>
      <c r="Q78" s="79"/>
      <c r="R78" s="63" t="s">
        <v>2</v>
      </c>
      <c r="S78" s="59"/>
      <c r="T78" s="35" t="s">
        <v>2</v>
      </c>
    </row>
    <row r="79" spans="1:20" ht="11.25" customHeight="1">
      <c r="A79" s="28" t="s">
        <v>209</v>
      </c>
      <c r="B79" s="73" t="s">
        <v>210</v>
      </c>
      <c r="C79" s="74"/>
      <c r="D79" s="74"/>
      <c r="E79" s="74"/>
      <c r="F79" s="75"/>
      <c r="G79" s="58" t="s">
        <v>44</v>
      </c>
      <c r="H79" s="59"/>
      <c r="I79" s="35" t="s">
        <v>211</v>
      </c>
      <c r="J79" s="3"/>
      <c r="K79" s="5">
        <v>10.78</v>
      </c>
      <c r="L79" s="76" t="s">
        <v>61</v>
      </c>
      <c r="M79" s="59"/>
      <c r="N79" s="80">
        <v>112.2</v>
      </c>
      <c r="O79" s="75"/>
      <c r="P79" s="81">
        <v>1209.52</v>
      </c>
      <c r="Q79" s="75"/>
      <c r="R79" s="63" t="s">
        <v>2</v>
      </c>
      <c r="S79" s="59"/>
      <c r="T79" s="25" t="s">
        <v>2</v>
      </c>
    </row>
    <row r="80" spans="1:20" ht="11.25" customHeight="1">
      <c r="A80" s="31" t="s">
        <v>212</v>
      </c>
      <c r="B80" s="57" t="s">
        <v>213</v>
      </c>
      <c r="C80" s="51"/>
      <c r="D80" s="51"/>
      <c r="E80" s="51"/>
      <c r="F80" s="52"/>
      <c r="G80" s="58" t="s">
        <v>214</v>
      </c>
      <c r="H80" s="59"/>
      <c r="I80" s="25" t="s">
        <v>215</v>
      </c>
      <c r="J80" s="34"/>
      <c r="K80" s="6">
        <v>2.19</v>
      </c>
      <c r="L80" s="76" t="s">
        <v>140</v>
      </c>
      <c r="M80" s="59"/>
      <c r="N80" s="61">
        <v>616.8</v>
      </c>
      <c r="O80" s="52"/>
      <c r="P80" s="62">
        <v>1350.84</v>
      </c>
      <c r="Q80" s="52"/>
      <c r="R80" s="63" t="s">
        <v>2</v>
      </c>
      <c r="S80" s="59"/>
      <c r="T80" s="2" t="s">
        <v>2</v>
      </c>
    </row>
    <row r="81" spans="1:20" ht="11.25" customHeight="1">
      <c r="A81" s="64" t="s">
        <v>216</v>
      </c>
      <c r="B81" s="51"/>
      <c r="C81" s="51"/>
      <c r="D81" s="51"/>
      <c r="E81" s="51"/>
      <c r="F81" s="59"/>
      <c r="G81" s="65" t="s">
        <v>44</v>
      </c>
      <c r="H81" s="52"/>
      <c r="I81" s="66" t="s">
        <v>2</v>
      </c>
      <c r="J81" s="51"/>
      <c r="K81" s="51"/>
      <c r="L81" s="51"/>
      <c r="M81" s="51"/>
      <c r="N81" s="51"/>
      <c r="O81" s="51"/>
      <c r="P81" s="67">
        <f>SUM(P82:Q98)</f>
        <v>286921.562</v>
      </c>
      <c r="Q81" s="52"/>
      <c r="R81" s="68">
        <f>P81*1.18</f>
        <v>338567.44315999997</v>
      </c>
      <c r="S81" s="59"/>
      <c r="T81" s="1">
        <f>R81/(H7+H8)/12</f>
        <v>4.86531360521929</v>
      </c>
    </row>
    <row r="82" spans="1:20" ht="21" customHeight="1">
      <c r="A82" s="28" t="s">
        <v>217</v>
      </c>
      <c r="B82" s="57" t="s">
        <v>218</v>
      </c>
      <c r="C82" s="51"/>
      <c r="D82" s="51"/>
      <c r="E82" s="51"/>
      <c r="F82" s="52"/>
      <c r="G82" s="58" t="s">
        <v>219</v>
      </c>
      <c r="H82" s="59"/>
      <c r="I82" s="2" t="s">
        <v>220</v>
      </c>
      <c r="J82" s="3"/>
      <c r="K82" s="4">
        <v>2498.005</v>
      </c>
      <c r="L82" s="76" t="s">
        <v>53</v>
      </c>
      <c r="M82" s="59"/>
      <c r="N82" s="61">
        <v>3.6</v>
      </c>
      <c r="O82" s="52"/>
      <c r="P82" s="62">
        <v>8992.82</v>
      </c>
      <c r="Q82" s="52"/>
      <c r="R82" s="63" t="s">
        <v>2</v>
      </c>
      <c r="S82" s="59"/>
      <c r="T82" s="2" t="s">
        <v>2</v>
      </c>
    </row>
    <row r="83" spans="1:20" ht="11.25" customHeight="1">
      <c r="A83" s="28" t="s">
        <v>221</v>
      </c>
      <c r="B83" s="57" t="s">
        <v>222</v>
      </c>
      <c r="C83" s="51"/>
      <c r="D83" s="51"/>
      <c r="E83" s="51"/>
      <c r="F83" s="52"/>
      <c r="G83" s="58" t="s">
        <v>44</v>
      </c>
      <c r="H83" s="59"/>
      <c r="I83" s="2" t="s">
        <v>223</v>
      </c>
      <c r="J83" s="3"/>
      <c r="K83" s="4">
        <v>8.49</v>
      </c>
      <c r="L83" s="76" t="s">
        <v>224</v>
      </c>
      <c r="M83" s="59"/>
      <c r="N83" s="61">
        <v>1698.8</v>
      </c>
      <c r="O83" s="52"/>
      <c r="P83" s="62">
        <v>14422.81</v>
      </c>
      <c r="Q83" s="52"/>
      <c r="R83" s="63" t="s">
        <v>2</v>
      </c>
      <c r="S83" s="59"/>
      <c r="T83" s="2" t="s">
        <v>2</v>
      </c>
    </row>
    <row r="84" spans="1:20" ht="11.25" customHeight="1">
      <c r="A84" s="28" t="s">
        <v>225</v>
      </c>
      <c r="B84" s="57" t="s">
        <v>226</v>
      </c>
      <c r="C84" s="51"/>
      <c r="D84" s="51"/>
      <c r="E84" s="51"/>
      <c r="F84" s="52"/>
      <c r="G84" s="58" t="s">
        <v>227</v>
      </c>
      <c r="H84" s="59"/>
      <c r="I84" s="2" t="s">
        <v>228</v>
      </c>
      <c r="J84" s="3"/>
      <c r="K84" s="4">
        <v>412.69</v>
      </c>
      <c r="L84" s="76" t="s">
        <v>140</v>
      </c>
      <c r="M84" s="59"/>
      <c r="N84" s="61">
        <v>8.64</v>
      </c>
      <c r="O84" s="52"/>
      <c r="P84" s="62">
        <v>3565.64</v>
      </c>
      <c r="Q84" s="52"/>
      <c r="R84" s="63" t="s">
        <v>2</v>
      </c>
      <c r="S84" s="59"/>
      <c r="T84" s="2" t="s">
        <v>2</v>
      </c>
    </row>
    <row r="85" spans="1:20" ht="11.25" customHeight="1">
      <c r="A85" s="28" t="s">
        <v>229</v>
      </c>
      <c r="B85" s="57" t="s">
        <v>230</v>
      </c>
      <c r="C85" s="51"/>
      <c r="D85" s="51"/>
      <c r="E85" s="51"/>
      <c r="F85" s="52"/>
      <c r="G85" s="58" t="s">
        <v>44</v>
      </c>
      <c r="H85" s="59"/>
      <c r="I85" s="2" t="s">
        <v>231</v>
      </c>
      <c r="J85" s="3"/>
      <c r="K85" s="4">
        <v>10.02</v>
      </c>
      <c r="L85" s="76" t="s">
        <v>9</v>
      </c>
      <c r="M85" s="59"/>
      <c r="N85" s="61">
        <v>825</v>
      </c>
      <c r="O85" s="52"/>
      <c r="P85" s="62">
        <v>8266.5</v>
      </c>
      <c r="Q85" s="52"/>
      <c r="R85" s="63" t="s">
        <v>2</v>
      </c>
      <c r="S85" s="59"/>
      <c r="T85" s="2" t="s">
        <v>2</v>
      </c>
    </row>
    <row r="86" spans="1:20" ht="11.25" customHeight="1">
      <c r="A86" s="28" t="s">
        <v>232</v>
      </c>
      <c r="B86" s="57" t="s">
        <v>233</v>
      </c>
      <c r="C86" s="51"/>
      <c r="D86" s="51"/>
      <c r="E86" s="51"/>
      <c r="F86" s="52"/>
      <c r="G86" s="58" t="s">
        <v>44</v>
      </c>
      <c r="H86" s="59"/>
      <c r="I86" s="42">
        <v>641.4</v>
      </c>
      <c r="J86" s="43"/>
      <c r="K86" s="44">
        <v>4.22</v>
      </c>
      <c r="L86" s="86">
        <v>4</v>
      </c>
      <c r="M86" s="87"/>
      <c r="N86" s="88">
        <f>I86*L86</f>
        <v>2565.6</v>
      </c>
      <c r="O86" s="89"/>
      <c r="P86" s="90">
        <f>K86*N86</f>
        <v>10826.831999999999</v>
      </c>
      <c r="Q86" s="91"/>
      <c r="R86" s="46"/>
      <c r="S86" s="45"/>
      <c r="T86" s="42"/>
    </row>
    <row r="87" spans="1:20" ht="21" customHeight="1">
      <c r="A87" s="31" t="s">
        <v>236</v>
      </c>
      <c r="B87" s="92" t="s">
        <v>237</v>
      </c>
      <c r="C87" s="93"/>
      <c r="D87" s="93"/>
      <c r="E87" s="93"/>
      <c r="F87" s="94"/>
      <c r="G87" s="58" t="s">
        <v>44</v>
      </c>
      <c r="H87" s="59"/>
      <c r="I87" s="36" t="s">
        <v>238</v>
      </c>
      <c r="J87" s="41"/>
      <c r="K87" s="37">
        <v>4.22</v>
      </c>
      <c r="L87" s="95" t="s">
        <v>235</v>
      </c>
      <c r="M87" s="85"/>
      <c r="N87" s="96">
        <v>4155</v>
      </c>
      <c r="O87" s="97"/>
      <c r="P87" s="98">
        <v>17534.1</v>
      </c>
      <c r="Q87" s="97"/>
      <c r="R87" s="84" t="s">
        <v>2</v>
      </c>
      <c r="S87" s="85"/>
      <c r="T87" s="36" t="s">
        <v>2</v>
      </c>
    </row>
    <row r="88" spans="1:20" ht="21" customHeight="1">
      <c r="A88" s="28" t="s">
        <v>239</v>
      </c>
      <c r="B88" s="77" t="s">
        <v>240</v>
      </c>
      <c r="C88" s="78"/>
      <c r="D88" s="78"/>
      <c r="E88" s="78"/>
      <c r="F88" s="79"/>
      <c r="G88" s="58" t="s">
        <v>44</v>
      </c>
      <c r="H88" s="59"/>
      <c r="I88" s="38" t="s">
        <v>234</v>
      </c>
      <c r="J88" s="3"/>
      <c r="K88" s="39">
        <v>6.12</v>
      </c>
      <c r="L88" s="76" t="s">
        <v>235</v>
      </c>
      <c r="M88" s="59"/>
      <c r="N88" s="82">
        <v>9621</v>
      </c>
      <c r="O88" s="79"/>
      <c r="P88" s="83">
        <v>58880.5</v>
      </c>
      <c r="Q88" s="79"/>
      <c r="R88" s="63" t="s">
        <v>2</v>
      </c>
      <c r="S88" s="59"/>
      <c r="T88" s="38" t="s">
        <v>2</v>
      </c>
    </row>
    <row r="89" spans="1:20" ht="21" customHeight="1">
      <c r="A89" s="28" t="s">
        <v>241</v>
      </c>
      <c r="B89" s="77" t="s">
        <v>242</v>
      </c>
      <c r="C89" s="78"/>
      <c r="D89" s="78"/>
      <c r="E89" s="78"/>
      <c r="F89" s="79"/>
      <c r="G89" s="58" t="s">
        <v>44</v>
      </c>
      <c r="H89" s="59"/>
      <c r="I89" s="38" t="s">
        <v>234</v>
      </c>
      <c r="J89" s="3"/>
      <c r="K89" s="39">
        <v>0.47</v>
      </c>
      <c r="L89" s="76" t="s">
        <v>243</v>
      </c>
      <c r="M89" s="59"/>
      <c r="N89" s="82">
        <v>42973.8</v>
      </c>
      <c r="O89" s="79"/>
      <c r="P89" s="83">
        <v>20197.69</v>
      </c>
      <c r="Q89" s="79"/>
      <c r="R89" s="63" t="s">
        <v>2</v>
      </c>
      <c r="S89" s="59"/>
      <c r="T89" s="38" t="s">
        <v>2</v>
      </c>
    </row>
    <row r="90" spans="1:20" ht="11.25" customHeight="1">
      <c r="A90" s="28" t="s">
        <v>244</v>
      </c>
      <c r="B90" s="77" t="s">
        <v>245</v>
      </c>
      <c r="C90" s="78"/>
      <c r="D90" s="78"/>
      <c r="E90" s="78"/>
      <c r="F90" s="79"/>
      <c r="G90" s="58" t="s">
        <v>44</v>
      </c>
      <c r="H90" s="59"/>
      <c r="I90" s="38" t="s">
        <v>246</v>
      </c>
      <c r="J90" s="3"/>
      <c r="K90" s="39">
        <v>0.4</v>
      </c>
      <c r="L90" s="76" t="s">
        <v>247</v>
      </c>
      <c r="M90" s="59"/>
      <c r="N90" s="82">
        <v>7746.8</v>
      </c>
      <c r="O90" s="79"/>
      <c r="P90" s="83">
        <v>3098.72</v>
      </c>
      <c r="Q90" s="79"/>
      <c r="R90" s="63" t="s">
        <v>2</v>
      </c>
      <c r="S90" s="59"/>
      <c r="T90" s="38" t="s">
        <v>2</v>
      </c>
    </row>
    <row r="91" spans="1:20" ht="21" customHeight="1">
      <c r="A91" s="28" t="s">
        <v>248</v>
      </c>
      <c r="B91" s="77" t="s">
        <v>249</v>
      </c>
      <c r="C91" s="78"/>
      <c r="D91" s="78"/>
      <c r="E91" s="78"/>
      <c r="F91" s="79"/>
      <c r="G91" s="58" t="s">
        <v>44</v>
      </c>
      <c r="H91" s="59"/>
      <c r="I91" s="38" t="s">
        <v>238</v>
      </c>
      <c r="J91" s="3"/>
      <c r="K91" s="39">
        <v>0.2</v>
      </c>
      <c r="L91" s="76" t="s">
        <v>247</v>
      </c>
      <c r="M91" s="59"/>
      <c r="N91" s="82">
        <v>29639</v>
      </c>
      <c r="O91" s="79"/>
      <c r="P91" s="83">
        <v>5927.8</v>
      </c>
      <c r="Q91" s="79"/>
      <c r="R91" s="63" t="s">
        <v>2</v>
      </c>
      <c r="S91" s="59"/>
      <c r="T91" s="38" t="s">
        <v>2</v>
      </c>
    </row>
    <row r="92" spans="1:20" ht="21" customHeight="1">
      <c r="A92" s="31" t="s">
        <v>250</v>
      </c>
      <c r="B92" s="77" t="s">
        <v>251</v>
      </c>
      <c r="C92" s="78"/>
      <c r="D92" s="78"/>
      <c r="E92" s="78"/>
      <c r="F92" s="79"/>
      <c r="G92" s="58" t="s">
        <v>44</v>
      </c>
      <c r="H92" s="59"/>
      <c r="I92" s="38" t="s">
        <v>252</v>
      </c>
      <c r="J92" s="34"/>
      <c r="K92" s="39">
        <v>0.32</v>
      </c>
      <c r="L92" s="76" t="s">
        <v>247</v>
      </c>
      <c r="M92" s="59"/>
      <c r="N92" s="82">
        <v>157097.4</v>
      </c>
      <c r="O92" s="79"/>
      <c r="P92" s="83">
        <v>50271.15</v>
      </c>
      <c r="Q92" s="79"/>
      <c r="R92" s="63" t="s">
        <v>2</v>
      </c>
      <c r="S92" s="59"/>
      <c r="T92" s="35" t="s">
        <v>2</v>
      </c>
    </row>
    <row r="93" spans="1:20" ht="11.25" customHeight="1">
      <c r="A93" s="28" t="s">
        <v>253</v>
      </c>
      <c r="B93" s="73" t="s">
        <v>254</v>
      </c>
      <c r="C93" s="74"/>
      <c r="D93" s="74"/>
      <c r="E93" s="74"/>
      <c r="F93" s="75"/>
      <c r="G93" s="58" t="s">
        <v>44</v>
      </c>
      <c r="H93" s="59"/>
      <c r="I93" s="35" t="s">
        <v>231</v>
      </c>
      <c r="J93" s="3"/>
      <c r="K93" s="5">
        <v>1.94</v>
      </c>
      <c r="L93" s="76" t="s">
        <v>255</v>
      </c>
      <c r="M93" s="59"/>
      <c r="N93" s="80">
        <v>2970</v>
      </c>
      <c r="O93" s="75"/>
      <c r="P93" s="81">
        <v>5761.8</v>
      </c>
      <c r="Q93" s="75"/>
      <c r="R93" s="63" t="s">
        <v>2</v>
      </c>
      <c r="S93" s="59"/>
      <c r="T93" s="35" t="s">
        <v>2</v>
      </c>
    </row>
    <row r="94" spans="1:20" ht="21" customHeight="1">
      <c r="A94" s="28" t="s">
        <v>256</v>
      </c>
      <c r="B94" s="77" t="s">
        <v>257</v>
      </c>
      <c r="C94" s="78"/>
      <c r="D94" s="78"/>
      <c r="E94" s="78"/>
      <c r="F94" s="79"/>
      <c r="G94" s="58" t="s">
        <v>227</v>
      </c>
      <c r="H94" s="59"/>
      <c r="I94" s="35" t="s">
        <v>258</v>
      </c>
      <c r="J94" s="3"/>
      <c r="K94" s="5">
        <v>487.29</v>
      </c>
      <c r="L94" s="76" t="s">
        <v>101</v>
      </c>
      <c r="M94" s="59"/>
      <c r="N94" s="82">
        <v>23.04</v>
      </c>
      <c r="O94" s="79"/>
      <c r="P94" s="83">
        <v>11227.16</v>
      </c>
      <c r="Q94" s="79"/>
      <c r="R94" s="63" t="s">
        <v>2</v>
      </c>
      <c r="S94" s="59"/>
      <c r="T94" s="35" t="s">
        <v>2</v>
      </c>
    </row>
    <row r="95" spans="1:20" ht="11.25" customHeight="1">
      <c r="A95" s="28" t="s">
        <v>259</v>
      </c>
      <c r="B95" s="77" t="s">
        <v>260</v>
      </c>
      <c r="C95" s="78"/>
      <c r="D95" s="78"/>
      <c r="E95" s="78"/>
      <c r="F95" s="79"/>
      <c r="G95" s="58" t="s">
        <v>44</v>
      </c>
      <c r="H95" s="59"/>
      <c r="I95" s="35" t="s">
        <v>246</v>
      </c>
      <c r="J95" s="3"/>
      <c r="K95" s="5">
        <v>1.94</v>
      </c>
      <c r="L95" s="76" t="s">
        <v>261</v>
      </c>
      <c r="M95" s="59"/>
      <c r="N95" s="82">
        <v>4706</v>
      </c>
      <c r="O95" s="79"/>
      <c r="P95" s="83">
        <v>9129.63</v>
      </c>
      <c r="Q95" s="79"/>
      <c r="R95" s="63" t="s">
        <v>2</v>
      </c>
      <c r="S95" s="59"/>
      <c r="T95" s="35" t="s">
        <v>2</v>
      </c>
    </row>
    <row r="96" spans="1:20" ht="11.25" customHeight="1">
      <c r="A96" s="28" t="s">
        <v>262</v>
      </c>
      <c r="B96" s="77" t="s">
        <v>263</v>
      </c>
      <c r="C96" s="78"/>
      <c r="D96" s="78"/>
      <c r="E96" s="78"/>
      <c r="F96" s="79"/>
      <c r="G96" s="58" t="s">
        <v>227</v>
      </c>
      <c r="H96" s="59"/>
      <c r="I96" s="35" t="s">
        <v>258</v>
      </c>
      <c r="J96" s="3"/>
      <c r="K96" s="5">
        <v>243.71</v>
      </c>
      <c r="L96" s="76" t="s">
        <v>264</v>
      </c>
      <c r="M96" s="59"/>
      <c r="N96" s="82">
        <v>120.96</v>
      </c>
      <c r="O96" s="79"/>
      <c r="P96" s="83">
        <v>29479.17</v>
      </c>
      <c r="Q96" s="79"/>
      <c r="R96" s="63" t="s">
        <v>2</v>
      </c>
      <c r="S96" s="59"/>
      <c r="T96" s="35" t="s">
        <v>2</v>
      </c>
    </row>
    <row r="97" spans="1:20" ht="11.25" customHeight="1">
      <c r="A97" s="31" t="s">
        <v>265</v>
      </c>
      <c r="B97" s="77" t="s">
        <v>266</v>
      </c>
      <c r="C97" s="78"/>
      <c r="D97" s="78"/>
      <c r="E97" s="78"/>
      <c r="F97" s="79"/>
      <c r="G97" s="58" t="s">
        <v>44</v>
      </c>
      <c r="H97" s="59"/>
      <c r="I97" s="35" t="s">
        <v>267</v>
      </c>
      <c r="J97" s="34"/>
      <c r="K97" s="5">
        <v>0.35</v>
      </c>
      <c r="L97" s="76" t="s">
        <v>264</v>
      </c>
      <c r="M97" s="59"/>
      <c r="N97" s="80">
        <v>66591</v>
      </c>
      <c r="O97" s="75"/>
      <c r="P97" s="81">
        <v>23306.85</v>
      </c>
      <c r="Q97" s="75"/>
      <c r="R97" s="63" t="s">
        <v>2</v>
      </c>
      <c r="S97" s="59"/>
      <c r="T97" s="35" t="s">
        <v>2</v>
      </c>
    </row>
    <row r="98" spans="1:20" ht="11.25" customHeight="1">
      <c r="A98" s="28" t="s">
        <v>268</v>
      </c>
      <c r="B98" s="73" t="s">
        <v>269</v>
      </c>
      <c r="C98" s="74"/>
      <c r="D98" s="74"/>
      <c r="E98" s="74"/>
      <c r="F98" s="75"/>
      <c r="G98" s="58" t="s">
        <v>44</v>
      </c>
      <c r="H98" s="59"/>
      <c r="I98" s="25" t="s">
        <v>223</v>
      </c>
      <c r="J98" s="3"/>
      <c r="K98" s="6">
        <v>3.44</v>
      </c>
      <c r="L98" s="76" t="s">
        <v>270</v>
      </c>
      <c r="M98" s="59"/>
      <c r="N98" s="61">
        <v>1753.6</v>
      </c>
      <c r="O98" s="52"/>
      <c r="P98" s="62">
        <v>6032.39</v>
      </c>
      <c r="Q98" s="52"/>
      <c r="R98" s="63" t="s">
        <v>2</v>
      </c>
      <c r="S98" s="59"/>
      <c r="T98" s="25" t="s">
        <v>2</v>
      </c>
    </row>
    <row r="99" spans="1:20" ht="11.25" customHeight="1">
      <c r="A99" s="64" t="s">
        <v>271</v>
      </c>
      <c r="B99" s="51"/>
      <c r="C99" s="51"/>
      <c r="D99" s="51"/>
      <c r="E99" s="51"/>
      <c r="F99" s="59"/>
      <c r="G99" s="65" t="s">
        <v>44</v>
      </c>
      <c r="H99" s="52"/>
      <c r="I99" s="66" t="s">
        <v>2</v>
      </c>
      <c r="J99" s="51"/>
      <c r="K99" s="51"/>
      <c r="L99" s="51"/>
      <c r="M99" s="51"/>
      <c r="N99" s="51"/>
      <c r="O99" s="51"/>
      <c r="P99" s="67">
        <v>8837.64</v>
      </c>
      <c r="Q99" s="52"/>
      <c r="R99" s="68">
        <v>10428.42</v>
      </c>
      <c r="S99" s="59"/>
      <c r="T99" s="1">
        <v>0.15</v>
      </c>
    </row>
    <row r="100" spans="1:20" ht="11.25" customHeight="1">
      <c r="A100" s="28" t="s">
        <v>272</v>
      </c>
      <c r="B100" s="57" t="s">
        <v>273</v>
      </c>
      <c r="C100" s="51"/>
      <c r="D100" s="51"/>
      <c r="E100" s="51"/>
      <c r="F100" s="52"/>
      <c r="G100" s="58" t="s">
        <v>81</v>
      </c>
      <c r="H100" s="59"/>
      <c r="I100" s="2" t="s">
        <v>82</v>
      </c>
      <c r="J100" s="3"/>
      <c r="K100" s="4">
        <v>0.127</v>
      </c>
      <c r="L100" s="60"/>
      <c r="M100" s="59"/>
      <c r="N100" s="61">
        <v>69588</v>
      </c>
      <c r="O100" s="52"/>
      <c r="P100" s="62">
        <v>8837.64</v>
      </c>
      <c r="Q100" s="52"/>
      <c r="R100" s="63" t="s">
        <v>2</v>
      </c>
      <c r="S100" s="59"/>
      <c r="T100" s="2" t="s">
        <v>2</v>
      </c>
    </row>
    <row r="101" spans="1:20" ht="11.25" customHeight="1">
      <c r="A101" s="64" t="s">
        <v>274</v>
      </c>
      <c r="B101" s="51"/>
      <c r="C101" s="51"/>
      <c r="D101" s="51"/>
      <c r="E101" s="51"/>
      <c r="F101" s="59"/>
      <c r="G101" s="65" t="s">
        <v>44</v>
      </c>
      <c r="H101" s="52"/>
      <c r="I101" s="66" t="s">
        <v>2</v>
      </c>
      <c r="J101" s="51"/>
      <c r="K101" s="51"/>
      <c r="L101" s="51"/>
      <c r="M101" s="51"/>
      <c r="N101" s="51"/>
      <c r="O101" s="51"/>
      <c r="P101" s="67">
        <v>82809.72</v>
      </c>
      <c r="Q101" s="52"/>
      <c r="R101" s="68">
        <v>97715.47</v>
      </c>
      <c r="S101" s="59"/>
      <c r="T101" s="1">
        <v>1.4</v>
      </c>
    </row>
    <row r="102" spans="1:20" ht="11.25" customHeight="1">
      <c r="A102" s="28" t="s">
        <v>275</v>
      </c>
      <c r="B102" s="57" t="s">
        <v>276</v>
      </c>
      <c r="C102" s="51"/>
      <c r="D102" s="51"/>
      <c r="E102" s="51"/>
      <c r="F102" s="52"/>
      <c r="G102" s="58" t="s">
        <v>81</v>
      </c>
      <c r="H102" s="59"/>
      <c r="I102" s="2" t="s">
        <v>82</v>
      </c>
      <c r="J102" s="34"/>
      <c r="K102" s="4">
        <v>1.19</v>
      </c>
      <c r="L102" s="60"/>
      <c r="M102" s="59"/>
      <c r="N102" s="61">
        <v>69588</v>
      </c>
      <c r="O102" s="52"/>
      <c r="P102" s="62">
        <v>82809.72</v>
      </c>
      <c r="Q102" s="52"/>
      <c r="R102" s="63" t="s">
        <v>2</v>
      </c>
      <c r="S102" s="59"/>
      <c r="T102" s="2" t="s">
        <v>2</v>
      </c>
    </row>
    <row r="103" spans="1:20" ht="11.25" customHeight="1">
      <c r="A103" s="69" t="s">
        <v>277</v>
      </c>
      <c r="B103" s="51"/>
      <c r="C103" s="51"/>
      <c r="D103" s="51"/>
      <c r="E103" s="51"/>
      <c r="F103" s="59"/>
      <c r="G103" s="70" t="s">
        <v>44</v>
      </c>
      <c r="H103" s="52"/>
      <c r="I103" s="54" t="s">
        <v>2</v>
      </c>
      <c r="J103" s="51"/>
      <c r="K103" s="51"/>
      <c r="L103" s="51"/>
      <c r="M103" s="51"/>
      <c r="N103" s="51"/>
      <c r="O103" s="51"/>
      <c r="P103" s="71">
        <f>P104+P106+P114</f>
        <v>222472.8</v>
      </c>
      <c r="Q103" s="52"/>
      <c r="R103" s="71">
        <f>R104+R106+R114</f>
        <v>262517.9016</v>
      </c>
      <c r="S103" s="52"/>
      <c r="T103" s="33">
        <f>T104+T106+T114</f>
        <v>3.772659389549922</v>
      </c>
    </row>
    <row r="104" spans="1:20" ht="11.25" customHeight="1">
      <c r="A104" s="64" t="s">
        <v>278</v>
      </c>
      <c r="B104" s="51"/>
      <c r="C104" s="51"/>
      <c r="D104" s="51"/>
      <c r="E104" s="51"/>
      <c r="F104" s="59"/>
      <c r="G104" s="65" t="s">
        <v>44</v>
      </c>
      <c r="H104" s="52"/>
      <c r="I104" s="66" t="s">
        <v>2</v>
      </c>
      <c r="J104" s="51"/>
      <c r="K104" s="51"/>
      <c r="L104" s="51"/>
      <c r="M104" s="51"/>
      <c r="N104" s="51"/>
      <c r="O104" s="51"/>
      <c r="P104" s="67">
        <v>54974.52</v>
      </c>
      <c r="Q104" s="52"/>
      <c r="R104" s="68">
        <v>64869.93</v>
      </c>
      <c r="S104" s="59"/>
      <c r="T104" s="1">
        <v>0.93</v>
      </c>
    </row>
    <row r="105" spans="1:20" ht="11.25" customHeight="1">
      <c r="A105" s="28" t="s">
        <v>279</v>
      </c>
      <c r="B105" s="57" t="s">
        <v>280</v>
      </c>
      <c r="C105" s="51"/>
      <c r="D105" s="51"/>
      <c r="E105" s="51"/>
      <c r="F105" s="52"/>
      <c r="G105" s="58" t="s">
        <v>81</v>
      </c>
      <c r="H105" s="59"/>
      <c r="I105" s="2" t="s">
        <v>82</v>
      </c>
      <c r="J105" s="3"/>
      <c r="K105" s="4">
        <v>0.79</v>
      </c>
      <c r="L105" s="60"/>
      <c r="M105" s="59"/>
      <c r="N105" s="61">
        <v>69588</v>
      </c>
      <c r="O105" s="52"/>
      <c r="P105" s="62">
        <v>54974.52</v>
      </c>
      <c r="Q105" s="52"/>
      <c r="R105" s="63" t="s">
        <v>2</v>
      </c>
      <c r="S105" s="59"/>
      <c r="T105" s="2" t="s">
        <v>2</v>
      </c>
    </row>
    <row r="106" spans="1:20" ht="11.25" customHeight="1">
      <c r="A106" s="64" t="s">
        <v>281</v>
      </c>
      <c r="B106" s="51"/>
      <c r="C106" s="51"/>
      <c r="D106" s="51"/>
      <c r="E106" s="51"/>
      <c r="F106" s="59"/>
      <c r="G106" s="65" t="s">
        <v>44</v>
      </c>
      <c r="H106" s="52"/>
      <c r="I106" s="66" t="s">
        <v>2</v>
      </c>
      <c r="J106" s="51"/>
      <c r="K106" s="51"/>
      <c r="L106" s="51"/>
      <c r="M106" s="51"/>
      <c r="N106" s="51"/>
      <c r="O106" s="51"/>
      <c r="P106" s="67">
        <f>SUM(P107:Q113)</f>
        <v>145230.12</v>
      </c>
      <c r="Q106" s="52"/>
      <c r="R106" s="67">
        <f>P106*1.18</f>
        <v>171371.5416</v>
      </c>
      <c r="S106" s="52"/>
      <c r="T106" s="1">
        <f>R106/12/(H7+H8)</f>
        <v>2.462659389549922</v>
      </c>
    </row>
    <row r="107" spans="1:20" ht="21" customHeight="1">
      <c r="A107" s="28" t="s">
        <v>282</v>
      </c>
      <c r="B107" s="57" t="s">
        <v>283</v>
      </c>
      <c r="C107" s="51"/>
      <c r="D107" s="51"/>
      <c r="E107" s="51"/>
      <c r="F107" s="52"/>
      <c r="G107" s="58" t="s">
        <v>81</v>
      </c>
      <c r="H107" s="59"/>
      <c r="I107" s="2" t="s">
        <v>82</v>
      </c>
      <c r="J107" s="3"/>
      <c r="K107" s="4">
        <v>0.15</v>
      </c>
      <c r="L107" s="60"/>
      <c r="M107" s="59"/>
      <c r="N107" s="61">
        <v>69588</v>
      </c>
      <c r="O107" s="52"/>
      <c r="P107" s="62">
        <v>10438.2</v>
      </c>
      <c r="Q107" s="52"/>
      <c r="R107" s="63" t="s">
        <v>2</v>
      </c>
      <c r="S107" s="59"/>
      <c r="T107" s="2" t="s">
        <v>2</v>
      </c>
    </row>
    <row r="108" spans="1:20" ht="21" customHeight="1">
      <c r="A108" s="28" t="s">
        <v>284</v>
      </c>
      <c r="B108" s="57" t="s">
        <v>285</v>
      </c>
      <c r="C108" s="51"/>
      <c r="D108" s="51"/>
      <c r="E108" s="51"/>
      <c r="F108" s="52"/>
      <c r="G108" s="58" t="s">
        <v>81</v>
      </c>
      <c r="H108" s="59"/>
      <c r="I108" s="2" t="s">
        <v>82</v>
      </c>
      <c r="J108" s="3"/>
      <c r="K108" s="4">
        <v>1.18</v>
      </c>
      <c r="L108" s="60"/>
      <c r="M108" s="59"/>
      <c r="N108" s="61">
        <v>69588</v>
      </c>
      <c r="O108" s="52"/>
      <c r="P108" s="62">
        <f>K108*N108</f>
        <v>82113.84</v>
      </c>
      <c r="Q108" s="52"/>
      <c r="R108" s="63" t="s">
        <v>2</v>
      </c>
      <c r="S108" s="59"/>
      <c r="T108" s="2" t="s">
        <v>2</v>
      </c>
    </row>
    <row r="109" spans="1:20" ht="21" customHeight="1">
      <c r="A109" s="31" t="s">
        <v>286</v>
      </c>
      <c r="B109" s="57" t="s">
        <v>287</v>
      </c>
      <c r="C109" s="51"/>
      <c r="D109" s="51"/>
      <c r="E109" s="51"/>
      <c r="F109" s="52"/>
      <c r="G109" s="58" t="s">
        <v>81</v>
      </c>
      <c r="H109" s="59"/>
      <c r="I109" s="2" t="s">
        <v>82</v>
      </c>
      <c r="J109" s="34"/>
      <c r="K109" s="4">
        <v>0.067</v>
      </c>
      <c r="L109" s="60"/>
      <c r="M109" s="59"/>
      <c r="N109" s="61">
        <v>69588</v>
      </c>
      <c r="O109" s="52"/>
      <c r="P109" s="62">
        <v>4662.36</v>
      </c>
      <c r="Q109" s="52"/>
      <c r="R109" s="63" t="s">
        <v>2</v>
      </c>
      <c r="S109" s="59"/>
      <c r="T109" s="2" t="s">
        <v>2</v>
      </c>
    </row>
    <row r="110" spans="1:20" ht="21" customHeight="1">
      <c r="A110" s="28" t="s">
        <v>288</v>
      </c>
      <c r="B110" s="57" t="s">
        <v>289</v>
      </c>
      <c r="C110" s="51"/>
      <c r="D110" s="51"/>
      <c r="E110" s="51"/>
      <c r="F110" s="52"/>
      <c r="G110" s="58" t="s">
        <v>81</v>
      </c>
      <c r="H110" s="59"/>
      <c r="I110" s="2" t="s">
        <v>82</v>
      </c>
      <c r="J110" s="3"/>
      <c r="K110" s="4">
        <v>0.29</v>
      </c>
      <c r="L110" s="60"/>
      <c r="M110" s="59"/>
      <c r="N110" s="61">
        <v>69588</v>
      </c>
      <c r="O110" s="52"/>
      <c r="P110" s="62">
        <v>20180.52</v>
      </c>
      <c r="Q110" s="52"/>
      <c r="R110" s="63" t="s">
        <v>2</v>
      </c>
      <c r="S110" s="59"/>
      <c r="T110" s="2" t="s">
        <v>2</v>
      </c>
    </row>
    <row r="111" spans="1:20" ht="11.25" customHeight="1">
      <c r="A111" s="28" t="s">
        <v>290</v>
      </c>
      <c r="B111" s="57" t="s">
        <v>291</v>
      </c>
      <c r="C111" s="51"/>
      <c r="D111" s="51"/>
      <c r="E111" s="51"/>
      <c r="F111" s="52"/>
      <c r="G111" s="58" t="s">
        <v>81</v>
      </c>
      <c r="H111" s="59"/>
      <c r="I111" s="2" t="s">
        <v>82</v>
      </c>
      <c r="J111" s="3"/>
      <c r="K111" s="4">
        <v>0.05</v>
      </c>
      <c r="L111" s="60"/>
      <c r="M111" s="59"/>
      <c r="N111" s="61">
        <v>69588</v>
      </c>
      <c r="O111" s="52"/>
      <c r="P111" s="62">
        <v>3479.4</v>
      </c>
      <c r="Q111" s="52"/>
      <c r="R111" s="63" t="s">
        <v>2</v>
      </c>
      <c r="S111" s="59"/>
      <c r="T111" s="2" t="s">
        <v>2</v>
      </c>
    </row>
    <row r="112" spans="1:20" ht="11.25" customHeight="1">
      <c r="A112" s="28" t="s">
        <v>292</v>
      </c>
      <c r="B112" s="57" t="s">
        <v>293</v>
      </c>
      <c r="C112" s="51"/>
      <c r="D112" s="51"/>
      <c r="E112" s="51"/>
      <c r="F112" s="52"/>
      <c r="G112" s="58" t="s">
        <v>81</v>
      </c>
      <c r="H112" s="59"/>
      <c r="I112" s="2" t="s">
        <v>82</v>
      </c>
      <c r="J112" s="3"/>
      <c r="K112" s="4">
        <v>0.2</v>
      </c>
      <c r="L112" s="60"/>
      <c r="M112" s="59"/>
      <c r="N112" s="61">
        <v>69588</v>
      </c>
      <c r="O112" s="52"/>
      <c r="P112" s="62">
        <v>13917.6</v>
      </c>
      <c r="Q112" s="52"/>
      <c r="R112" s="63" t="s">
        <v>2</v>
      </c>
      <c r="S112" s="59"/>
      <c r="T112" s="2" t="s">
        <v>2</v>
      </c>
    </row>
    <row r="113" spans="1:20" ht="21" customHeight="1">
      <c r="A113" s="28" t="s">
        <v>294</v>
      </c>
      <c r="B113" s="57" t="s">
        <v>295</v>
      </c>
      <c r="C113" s="51"/>
      <c r="D113" s="51"/>
      <c r="E113" s="51"/>
      <c r="F113" s="52"/>
      <c r="G113" s="58" t="s">
        <v>81</v>
      </c>
      <c r="H113" s="59"/>
      <c r="I113" s="2" t="s">
        <v>82</v>
      </c>
      <c r="J113" s="3"/>
      <c r="K113" s="4">
        <v>0.15</v>
      </c>
      <c r="L113" s="60"/>
      <c r="M113" s="59"/>
      <c r="N113" s="61">
        <v>69588</v>
      </c>
      <c r="O113" s="52"/>
      <c r="P113" s="62">
        <v>10438.2</v>
      </c>
      <c r="Q113" s="52"/>
      <c r="R113" s="63" t="s">
        <v>2</v>
      </c>
      <c r="S113" s="59"/>
      <c r="T113" s="2" t="s">
        <v>2</v>
      </c>
    </row>
    <row r="114" spans="1:20" ht="11.25" customHeight="1">
      <c r="A114" s="64" t="s">
        <v>296</v>
      </c>
      <c r="B114" s="51"/>
      <c r="C114" s="51"/>
      <c r="D114" s="51"/>
      <c r="E114" s="51"/>
      <c r="F114" s="59"/>
      <c r="G114" s="65" t="s">
        <v>44</v>
      </c>
      <c r="H114" s="52"/>
      <c r="I114" s="66" t="s">
        <v>2</v>
      </c>
      <c r="J114" s="51"/>
      <c r="K114" s="51"/>
      <c r="L114" s="51"/>
      <c r="M114" s="51"/>
      <c r="N114" s="51"/>
      <c r="O114" s="51"/>
      <c r="P114" s="67">
        <v>22268.16</v>
      </c>
      <c r="Q114" s="52"/>
      <c r="R114" s="68">
        <v>26276.43</v>
      </c>
      <c r="S114" s="59"/>
      <c r="T114" s="1">
        <v>0.38</v>
      </c>
    </row>
    <row r="115" spans="1:20" ht="11.25" customHeight="1">
      <c r="A115" s="28" t="s">
        <v>297</v>
      </c>
      <c r="B115" s="57" t="s">
        <v>298</v>
      </c>
      <c r="C115" s="51"/>
      <c r="D115" s="51"/>
      <c r="E115" s="51"/>
      <c r="F115" s="52"/>
      <c r="G115" s="58" t="s">
        <v>81</v>
      </c>
      <c r="H115" s="59"/>
      <c r="I115" s="2" t="s">
        <v>82</v>
      </c>
      <c r="J115" s="3"/>
      <c r="K115" s="4">
        <v>0.32</v>
      </c>
      <c r="L115" s="60"/>
      <c r="M115" s="59"/>
      <c r="N115" s="61">
        <v>69588</v>
      </c>
      <c r="O115" s="52"/>
      <c r="P115" s="62">
        <v>22268.16</v>
      </c>
      <c r="Q115" s="52"/>
      <c r="R115" s="63" t="s">
        <v>2</v>
      </c>
      <c r="S115" s="59"/>
      <c r="T115" s="2" t="s">
        <v>2</v>
      </c>
    </row>
    <row r="116" spans="1:20" ht="11.25" customHeight="1">
      <c r="A116" s="69" t="s">
        <v>299</v>
      </c>
      <c r="B116" s="51"/>
      <c r="C116" s="51"/>
      <c r="D116" s="51"/>
      <c r="E116" s="51"/>
      <c r="F116" s="59"/>
      <c r="G116" s="70" t="s">
        <v>44</v>
      </c>
      <c r="H116" s="52"/>
      <c r="I116" s="54" t="s">
        <v>2</v>
      </c>
      <c r="J116" s="51"/>
      <c r="K116" s="51"/>
      <c r="L116" s="51"/>
      <c r="M116" s="51"/>
      <c r="N116" s="51"/>
      <c r="O116" s="51"/>
      <c r="P116" s="71">
        <v>65880.12</v>
      </c>
      <c r="Q116" s="52"/>
      <c r="R116" s="72">
        <v>77738.54</v>
      </c>
      <c r="S116" s="59"/>
      <c r="T116" s="33">
        <v>1.14</v>
      </c>
    </row>
    <row r="117" spans="1:20" ht="11.25" customHeight="1">
      <c r="A117" s="64" t="s">
        <v>300</v>
      </c>
      <c r="B117" s="51"/>
      <c r="C117" s="51"/>
      <c r="D117" s="51"/>
      <c r="E117" s="51"/>
      <c r="F117" s="59"/>
      <c r="G117" s="65" t="s">
        <v>44</v>
      </c>
      <c r="H117" s="52"/>
      <c r="I117" s="66" t="s">
        <v>2</v>
      </c>
      <c r="J117" s="51"/>
      <c r="K117" s="51"/>
      <c r="L117" s="51"/>
      <c r="M117" s="51"/>
      <c r="N117" s="51"/>
      <c r="O117" s="51"/>
      <c r="P117" s="67">
        <v>52658.4</v>
      </c>
      <c r="Q117" s="52"/>
      <c r="R117" s="68">
        <v>62136.91</v>
      </c>
      <c r="S117" s="59"/>
      <c r="T117" s="1">
        <v>0.92</v>
      </c>
    </row>
    <row r="118" spans="1:20" ht="11.25" customHeight="1">
      <c r="A118" s="28" t="s">
        <v>301</v>
      </c>
      <c r="B118" s="57" t="s">
        <v>302</v>
      </c>
      <c r="C118" s="51"/>
      <c r="D118" s="51"/>
      <c r="E118" s="51"/>
      <c r="F118" s="52"/>
      <c r="G118" s="58" t="s">
        <v>81</v>
      </c>
      <c r="H118" s="59"/>
      <c r="I118" s="2" t="s">
        <v>303</v>
      </c>
      <c r="J118" s="3"/>
      <c r="K118" s="4">
        <v>0.78</v>
      </c>
      <c r="L118" s="60"/>
      <c r="M118" s="59"/>
      <c r="N118" s="61">
        <v>67510.8</v>
      </c>
      <c r="O118" s="52"/>
      <c r="P118" s="62">
        <v>52658.4</v>
      </c>
      <c r="Q118" s="52"/>
      <c r="R118" s="63" t="s">
        <v>2</v>
      </c>
      <c r="S118" s="59"/>
      <c r="T118" s="2" t="s">
        <v>2</v>
      </c>
    </row>
    <row r="119" spans="1:20" ht="11.25" customHeight="1">
      <c r="A119" s="64" t="s">
        <v>304</v>
      </c>
      <c r="B119" s="51"/>
      <c r="C119" s="51"/>
      <c r="D119" s="51"/>
      <c r="E119" s="51"/>
      <c r="F119" s="59"/>
      <c r="G119" s="65" t="s">
        <v>44</v>
      </c>
      <c r="H119" s="52"/>
      <c r="I119" s="66" t="s">
        <v>2</v>
      </c>
      <c r="J119" s="51"/>
      <c r="K119" s="51"/>
      <c r="L119" s="51"/>
      <c r="M119" s="51"/>
      <c r="N119" s="51"/>
      <c r="O119" s="51"/>
      <c r="P119" s="67">
        <v>13221.72</v>
      </c>
      <c r="Q119" s="52"/>
      <c r="R119" s="68">
        <v>15601.63</v>
      </c>
      <c r="S119" s="59"/>
      <c r="T119" s="1">
        <v>0.22</v>
      </c>
    </row>
    <row r="120" spans="1:20" ht="11.25" customHeight="1">
      <c r="A120" s="31" t="s">
        <v>305</v>
      </c>
      <c r="B120" s="57" t="s">
        <v>306</v>
      </c>
      <c r="C120" s="51"/>
      <c r="D120" s="51"/>
      <c r="E120" s="51"/>
      <c r="F120" s="52"/>
      <c r="G120" s="58" t="s">
        <v>81</v>
      </c>
      <c r="H120" s="59"/>
      <c r="I120" s="2" t="s">
        <v>82</v>
      </c>
      <c r="J120" s="34"/>
      <c r="K120" s="4">
        <v>0.19</v>
      </c>
      <c r="L120" s="60"/>
      <c r="M120" s="59"/>
      <c r="N120" s="61">
        <v>69588</v>
      </c>
      <c r="O120" s="52"/>
      <c r="P120" s="62">
        <v>13221.72</v>
      </c>
      <c r="Q120" s="52"/>
      <c r="R120" s="63" t="s">
        <v>2</v>
      </c>
      <c r="S120" s="59"/>
      <c r="T120" s="2" t="s">
        <v>2</v>
      </c>
    </row>
    <row r="121" spans="1:20" ht="11.25" customHeight="1">
      <c r="A121" s="50" t="s">
        <v>307</v>
      </c>
      <c r="B121" s="51"/>
      <c r="C121" s="51"/>
      <c r="D121" s="51"/>
      <c r="E121" s="51"/>
      <c r="F121" s="52"/>
      <c r="G121" s="53" t="s">
        <v>2</v>
      </c>
      <c r="H121" s="52"/>
      <c r="I121" s="54" t="s">
        <v>2</v>
      </c>
      <c r="J121" s="51"/>
      <c r="K121" s="51"/>
      <c r="L121" s="51"/>
      <c r="M121" s="51"/>
      <c r="N121" s="51"/>
      <c r="O121" s="51"/>
      <c r="P121" s="55">
        <f>P13+P103+P116</f>
        <v>950432.802</v>
      </c>
      <c r="Q121" s="56"/>
      <c r="R121" s="55">
        <f>R13+R103+R116</f>
        <v>1121510.7047599999</v>
      </c>
      <c r="S121" s="56"/>
      <c r="T121" s="40">
        <f>T13+T103+T116</f>
        <v>16.147972994769212</v>
      </c>
    </row>
    <row r="122" ht="17.25" customHeight="1"/>
  </sheetData>
  <sheetProtection/>
  <mergeCells count="664">
    <mergeCell ref="A1:T1"/>
    <mergeCell ref="A2:T2"/>
    <mergeCell ref="A3:P3"/>
    <mergeCell ref="Q3:T3"/>
    <mergeCell ref="A4:C4"/>
    <mergeCell ref="D4:P4"/>
    <mergeCell ref="Q4:T4"/>
    <mergeCell ref="A5:C5"/>
    <mergeCell ref="D5:P5"/>
    <mergeCell ref="Q5:T5"/>
    <mergeCell ref="A6:T6"/>
    <mergeCell ref="F7:G7"/>
    <mergeCell ref="J7:L7"/>
    <mergeCell ref="M7:N7"/>
    <mergeCell ref="P7:R7"/>
    <mergeCell ref="S7:T7"/>
    <mergeCell ref="F8:G8"/>
    <mergeCell ref="J8:L8"/>
    <mergeCell ref="M8:N8"/>
    <mergeCell ref="P8:R8"/>
    <mergeCell ref="S8:T8"/>
    <mergeCell ref="F9:G9"/>
    <mergeCell ref="J9:L9"/>
    <mergeCell ref="M9:N9"/>
    <mergeCell ref="P9:R9"/>
    <mergeCell ref="S9:T9"/>
    <mergeCell ref="F10:G10"/>
    <mergeCell ref="J10:L10"/>
    <mergeCell ref="M10:N10"/>
    <mergeCell ref="P10:R10"/>
    <mergeCell ref="S10:T10"/>
    <mergeCell ref="A11:T11"/>
    <mergeCell ref="B12:F12"/>
    <mergeCell ref="G12:H12"/>
    <mergeCell ref="L12:M12"/>
    <mergeCell ref="N12:O12"/>
    <mergeCell ref="P12:Q12"/>
    <mergeCell ref="R12:S12"/>
    <mergeCell ref="A13:F13"/>
    <mergeCell ref="G13:H13"/>
    <mergeCell ref="I13:O13"/>
    <mergeCell ref="P13:Q13"/>
    <mergeCell ref="R13:S13"/>
    <mergeCell ref="A14:F14"/>
    <mergeCell ref="G14:H14"/>
    <mergeCell ref="I14:O14"/>
    <mergeCell ref="P14:Q14"/>
    <mergeCell ref="R14:S14"/>
    <mergeCell ref="A15:F15"/>
    <mergeCell ref="G15:H15"/>
    <mergeCell ref="I15:O15"/>
    <mergeCell ref="P15:Q15"/>
    <mergeCell ref="R15:S15"/>
    <mergeCell ref="B16:F16"/>
    <mergeCell ref="G16:H16"/>
    <mergeCell ref="L16:M16"/>
    <mergeCell ref="N16:O16"/>
    <mergeCell ref="P16:Q16"/>
    <mergeCell ref="R16:S16"/>
    <mergeCell ref="B17:F17"/>
    <mergeCell ref="G17:H17"/>
    <mergeCell ref="L17:M17"/>
    <mergeCell ref="N17:O17"/>
    <mergeCell ref="P17:Q17"/>
    <mergeCell ref="R17:S17"/>
    <mergeCell ref="B18:F18"/>
    <mergeCell ref="G18:H18"/>
    <mergeCell ref="L18:M18"/>
    <mergeCell ref="N18:O18"/>
    <mergeCell ref="P18:Q18"/>
    <mergeCell ref="R18:S18"/>
    <mergeCell ref="A19:F19"/>
    <mergeCell ref="G19:H19"/>
    <mergeCell ref="I19:O19"/>
    <mergeCell ref="P19:Q19"/>
    <mergeCell ref="R19:S19"/>
    <mergeCell ref="B20:F20"/>
    <mergeCell ref="G20:H20"/>
    <mergeCell ref="L20:M20"/>
    <mergeCell ref="N20:O20"/>
    <mergeCell ref="P20:Q20"/>
    <mergeCell ref="R20:S20"/>
    <mergeCell ref="A21:F21"/>
    <mergeCell ref="G21:H21"/>
    <mergeCell ref="I21:O21"/>
    <mergeCell ref="P21:Q21"/>
    <mergeCell ref="R21:S21"/>
    <mergeCell ref="B22:F22"/>
    <mergeCell ref="G22:H22"/>
    <mergeCell ref="L22:M22"/>
    <mergeCell ref="N22:O22"/>
    <mergeCell ref="P22:Q22"/>
    <mergeCell ref="R22:S22"/>
    <mergeCell ref="B23:F23"/>
    <mergeCell ref="G23:H23"/>
    <mergeCell ref="L23:M23"/>
    <mergeCell ref="N23:O23"/>
    <mergeCell ref="P23:Q23"/>
    <mergeCell ref="R23:S23"/>
    <mergeCell ref="A24:F24"/>
    <mergeCell ref="G24:H24"/>
    <mergeCell ref="I24:O24"/>
    <mergeCell ref="P24:Q24"/>
    <mergeCell ref="R24:S24"/>
    <mergeCell ref="B25:F25"/>
    <mergeCell ref="G25:H25"/>
    <mergeCell ref="L25:M25"/>
    <mergeCell ref="N25:O25"/>
    <mergeCell ref="P25:Q25"/>
    <mergeCell ref="R25:S25"/>
    <mergeCell ref="A26:F26"/>
    <mergeCell ref="G26:H26"/>
    <mergeCell ref="I26:O26"/>
    <mergeCell ref="P26:Q26"/>
    <mergeCell ref="R26:S26"/>
    <mergeCell ref="B27:F27"/>
    <mergeCell ref="G27:H27"/>
    <mergeCell ref="L27:M27"/>
    <mergeCell ref="N27:O27"/>
    <mergeCell ref="P27:Q27"/>
    <mergeCell ref="R27:S27"/>
    <mergeCell ref="A28:F28"/>
    <mergeCell ref="G28:H28"/>
    <mergeCell ref="I28:O28"/>
    <mergeCell ref="P28:Q28"/>
    <mergeCell ref="R28:S28"/>
    <mergeCell ref="A29:F29"/>
    <mergeCell ref="G29:H29"/>
    <mergeCell ref="I29:O29"/>
    <mergeCell ref="P29:Q29"/>
    <mergeCell ref="R29:S29"/>
    <mergeCell ref="A30:F30"/>
    <mergeCell ref="G30:H30"/>
    <mergeCell ref="I30:O30"/>
    <mergeCell ref="P30:Q30"/>
    <mergeCell ref="R30:S30"/>
    <mergeCell ref="B31:F31"/>
    <mergeCell ref="G31:H31"/>
    <mergeCell ref="L31:M31"/>
    <mergeCell ref="N31:O31"/>
    <mergeCell ref="P31:Q31"/>
    <mergeCell ref="R31:S31"/>
    <mergeCell ref="B32:F32"/>
    <mergeCell ref="G32:H32"/>
    <mergeCell ref="L32:M32"/>
    <mergeCell ref="N32:O32"/>
    <mergeCell ref="P32:Q32"/>
    <mergeCell ref="R32:S32"/>
    <mergeCell ref="B33:F33"/>
    <mergeCell ref="G33:H33"/>
    <mergeCell ref="L33:M33"/>
    <mergeCell ref="N33:O33"/>
    <mergeCell ref="P33:Q33"/>
    <mergeCell ref="R33:S33"/>
    <mergeCell ref="A34:F34"/>
    <mergeCell ref="G34:H34"/>
    <mergeCell ref="I34:O34"/>
    <mergeCell ref="P34:Q34"/>
    <mergeCell ref="R34:S34"/>
    <mergeCell ref="B35:F35"/>
    <mergeCell ref="G35:H35"/>
    <mergeCell ref="L35:M35"/>
    <mergeCell ref="N35:O35"/>
    <mergeCell ref="P35:Q35"/>
    <mergeCell ref="R35:S35"/>
    <mergeCell ref="B36:F36"/>
    <mergeCell ref="G36:H36"/>
    <mergeCell ref="L36:M36"/>
    <mergeCell ref="N36:O36"/>
    <mergeCell ref="P36:Q36"/>
    <mergeCell ref="R36:S36"/>
    <mergeCell ref="A37:F37"/>
    <mergeCell ref="G37:H37"/>
    <mergeCell ref="I37:O37"/>
    <mergeCell ref="P37:Q37"/>
    <mergeCell ref="R37:S37"/>
    <mergeCell ref="B38:F38"/>
    <mergeCell ref="G38:H38"/>
    <mergeCell ref="L38:M38"/>
    <mergeCell ref="N38:O38"/>
    <mergeCell ref="P38:Q38"/>
    <mergeCell ref="R38:S38"/>
    <mergeCell ref="B39:F39"/>
    <mergeCell ref="G39:H39"/>
    <mergeCell ref="L39:M39"/>
    <mergeCell ref="N39:O39"/>
    <mergeCell ref="P39:Q39"/>
    <mergeCell ref="R39:S39"/>
    <mergeCell ref="B40:F40"/>
    <mergeCell ref="G40:H40"/>
    <mergeCell ref="L40:M40"/>
    <mergeCell ref="N40:O40"/>
    <mergeCell ref="P40:Q40"/>
    <mergeCell ref="R40:S40"/>
    <mergeCell ref="A41:F41"/>
    <mergeCell ref="G41:H41"/>
    <mergeCell ref="I41:O41"/>
    <mergeCell ref="P41:Q41"/>
    <mergeCell ref="R41:S41"/>
    <mergeCell ref="B42:F42"/>
    <mergeCell ref="G42:H42"/>
    <mergeCell ref="L42:M42"/>
    <mergeCell ref="N42:O42"/>
    <mergeCell ref="P42:Q42"/>
    <mergeCell ref="R42:S42"/>
    <mergeCell ref="B43:F43"/>
    <mergeCell ref="G43:H43"/>
    <mergeCell ref="L43:M43"/>
    <mergeCell ref="N43:O43"/>
    <mergeCell ref="P43:Q43"/>
    <mergeCell ref="R43:S43"/>
    <mergeCell ref="B44:F44"/>
    <mergeCell ref="G44:H44"/>
    <mergeCell ref="L44:M44"/>
    <mergeCell ref="N44:O44"/>
    <mergeCell ref="P44:Q44"/>
    <mergeCell ref="R44:S44"/>
    <mergeCell ref="B45:F45"/>
    <mergeCell ref="G45:H45"/>
    <mergeCell ref="L45:M45"/>
    <mergeCell ref="N45:O45"/>
    <mergeCell ref="P45:Q45"/>
    <mergeCell ref="R45:S45"/>
    <mergeCell ref="B46:F46"/>
    <mergeCell ref="G46:H46"/>
    <mergeCell ref="L46:M46"/>
    <mergeCell ref="N46:O46"/>
    <mergeCell ref="P46:Q46"/>
    <mergeCell ref="R46:S46"/>
    <mergeCell ref="B47:F47"/>
    <mergeCell ref="G47:H47"/>
    <mergeCell ref="L47:M47"/>
    <mergeCell ref="N47:O47"/>
    <mergeCell ref="P47:Q47"/>
    <mergeCell ref="R47:S47"/>
    <mergeCell ref="B48:F48"/>
    <mergeCell ref="G48:H48"/>
    <mergeCell ref="L48:M48"/>
    <mergeCell ref="N48:O48"/>
    <mergeCell ref="P48:Q48"/>
    <mergeCell ref="R48:S48"/>
    <mergeCell ref="A49:F49"/>
    <mergeCell ref="G49:H49"/>
    <mergeCell ref="I49:O49"/>
    <mergeCell ref="P49:Q49"/>
    <mergeCell ref="R49:S49"/>
    <mergeCell ref="B50:F50"/>
    <mergeCell ref="G50:H50"/>
    <mergeCell ref="L50:M50"/>
    <mergeCell ref="N50:O50"/>
    <mergeCell ref="P50:Q50"/>
    <mergeCell ref="R50:S50"/>
    <mergeCell ref="B51:F51"/>
    <mergeCell ref="G51:H51"/>
    <mergeCell ref="L51:M51"/>
    <mergeCell ref="N51:O51"/>
    <mergeCell ref="P51:Q51"/>
    <mergeCell ref="R51:S51"/>
    <mergeCell ref="B52:F52"/>
    <mergeCell ref="G52:H52"/>
    <mergeCell ref="L52:M52"/>
    <mergeCell ref="N52:O52"/>
    <mergeCell ref="P52:Q52"/>
    <mergeCell ref="R52:S52"/>
    <mergeCell ref="B53:F53"/>
    <mergeCell ref="G53:H53"/>
    <mergeCell ref="L53:M53"/>
    <mergeCell ref="N53:O53"/>
    <mergeCell ref="P53:Q53"/>
    <mergeCell ref="R53:S53"/>
    <mergeCell ref="B54:F54"/>
    <mergeCell ref="G54:H54"/>
    <mergeCell ref="L54:M54"/>
    <mergeCell ref="N54:O54"/>
    <mergeCell ref="P54:Q54"/>
    <mergeCell ref="R54:S54"/>
    <mergeCell ref="B55:F55"/>
    <mergeCell ref="G55:H55"/>
    <mergeCell ref="L55:M55"/>
    <mergeCell ref="N55:O55"/>
    <mergeCell ref="P55:Q55"/>
    <mergeCell ref="R55:S55"/>
    <mergeCell ref="B56:F56"/>
    <mergeCell ref="G56:H56"/>
    <mergeCell ref="L56:M56"/>
    <mergeCell ref="N56:O56"/>
    <mergeCell ref="P56:Q56"/>
    <mergeCell ref="R56:S56"/>
    <mergeCell ref="B57:F57"/>
    <mergeCell ref="G57:H57"/>
    <mergeCell ref="L57:M57"/>
    <mergeCell ref="N57:O57"/>
    <mergeCell ref="P57:Q57"/>
    <mergeCell ref="R57:S57"/>
    <mergeCell ref="B58:F58"/>
    <mergeCell ref="G58:H58"/>
    <mergeCell ref="L58:M58"/>
    <mergeCell ref="N58:O58"/>
    <mergeCell ref="P58:Q58"/>
    <mergeCell ref="R58:S58"/>
    <mergeCell ref="B59:F59"/>
    <mergeCell ref="G59:H59"/>
    <mergeCell ref="L59:M59"/>
    <mergeCell ref="N59:O59"/>
    <mergeCell ref="P59:Q59"/>
    <mergeCell ref="R59:S59"/>
    <mergeCell ref="B60:F60"/>
    <mergeCell ref="G60:H60"/>
    <mergeCell ref="L60:M60"/>
    <mergeCell ref="N60:O60"/>
    <mergeCell ref="P60:Q60"/>
    <mergeCell ref="R60:S60"/>
    <mergeCell ref="B61:F61"/>
    <mergeCell ref="G61:H61"/>
    <mergeCell ref="L61:M61"/>
    <mergeCell ref="N61:O61"/>
    <mergeCell ref="P61:Q61"/>
    <mergeCell ref="R61:S61"/>
    <mergeCell ref="B62:F62"/>
    <mergeCell ref="G62:H62"/>
    <mergeCell ref="L62:M62"/>
    <mergeCell ref="N62:O62"/>
    <mergeCell ref="P62:Q62"/>
    <mergeCell ref="R62:S62"/>
    <mergeCell ref="A63:F63"/>
    <mergeCell ref="G63:H63"/>
    <mergeCell ref="I63:O63"/>
    <mergeCell ref="P63:Q63"/>
    <mergeCell ref="R63:S63"/>
    <mergeCell ref="B64:F64"/>
    <mergeCell ref="G64:H64"/>
    <mergeCell ref="L64:M64"/>
    <mergeCell ref="N64:O64"/>
    <mergeCell ref="P64:Q64"/>
    <mergeCell ref="R64:S64"/>
    <mergeCell ref="B65:F65"/>
    <mergeCell ref="G65:H65"/>
    <mergeCell ref="L65:M65"/>
    <mergeCell ref="N65:O65"/>
    <mergeCell ref="P65:Q65"/>
    <mergeCell ref="R65:S65"/>
    <mergeCell ref="B66:F66"/>
    <mergeCell ref="G66:H66"/>
    <mergeCell ref="L66:M66"/>
    <mergeCell ref="N66:O66"/>
    <mergeCell ref="P66:Q66"/>
    <mergeCell ref="R66:S66"/>
    <mergeCell ref="A67:F67"/>
    <mergeCell ref="G67:H67"/>
    <mergeCell ref="I67:O67"/>
    <mergeCell ref="P67:Q67"/>
    <mergeCell ref="R67:S67"/>
    <mergeCell ref="B68:F68"/>
    <mergeCell ref="G68:H68"/>
    <mergeCell ref="L68:M68"/>
    <mergeCell ref="N68:O68"/>
    <mergeCell ref="P68:Q68"/>
    <mergeCell ref="R68:S68"/>
    <mergeCell ref="B69:F69"/>
    <mergeCell ref="G69:H69"/>
    <mergeCell ref="L69:M69"/>
    <mergeCell ref="N69:O69"/>
    <mergeCell ref="P69:Q69"/>
    <mergeCell ref="R69:S69"/>
    <mergeCell ref="B70:F70"/>
    <mergeCell ref="G70:H70"/>
    <mergeCell ref="L70:M70"/>
    <mergeCell ref="N70:O70"/>
    <mergeCell ref="P70:Q70"/>
    <mergeCell ref="R70:S70"/>
    <mergeCell ref="B71:F71"/>
    <mergeCell ref="G71:H71"/>
    <mergeCell ref="L71:M71"/>
    <mergeCell ref="N71:O71"/>
    <mergeCell ref="P71:Q71"/>
    <mergeCell ref="R71:S71"/>
    <mergeCell ref="B72:F72"/>
    <mergeCell ref="G72:H72"/>
    <mergeCell ref="L72:M72"/>
    <mergeCell ref="N72:O72"/>
    <mergeCell ref="P72:Q72"/>
    <mergeCell ref="R72:S72"/>
    <mergeCell ref="B73:F73"/>
    <mergeCell ref="G73:H73"/>
    <mergeCell ref="L73:M73"/>
    <mergeCell ref="N73:O73"/>
    <mergeCell ref="P73:Q73"/>
    <mergeCell ref="R73:S73"/>
    <mergeCell ref="B74:F74"/>
    <mergeCell ref="G74:H74"/>
    <mergeCell ref="L74:M74"/>
    <mergeCell ref="N74:O74"/>
    <mergeCell ref="P74:Q74"/>
    <mergeCell ref="R74:S74"/>
    <mergeCell ref="B75:F75"/>
    <mergeCell ref="G75:H75"/>
    <mergeCell ref="L75:M75"/>
    <mergeCell ref="N75:O75"/>
    <mergeCell ref="P75:Q75"/>
    <mergeCell ref="R75:S75"/>
    <mergeCell ref="B76:F76"/>
    <mergeCell ref="G76:H76"/>
    <mergeCell ref="L76:M76"/>
    <mergeCell ref="N76:O76"/>
    <mergeCell ref="P76:Q76"/>
    <mergeCell ref="R76:S76"/>
    <mergeCell ref="B77:F77"/>
    <mergeCell ref="G77:H77"/>
    <mergeCell ref="L77:M77"/>
    <mergeCell ref="N77:O77"/>
    <mergeCell ref="P77:Q77"/>
    <mergeCell ref="R77:S77"/>
    <mergeCell ref="B78:F78"/>
    <mergeCell ref="G78:H78"/>
    <mergeCell ref="L78:M78"/>
    <mergeCell ref="N78:O78"/>
    <mergeCell ref="P78:Q78"/>
    <mergeCell ref="R78:S78"/>
    <mergeCell ref="B79:F79"/>
    <mergeCell ref="G79:H79"/>
    <mergeCell ref="L79:M79"/>
    <mergeCell ref="N79:O79"/>
    <mergeCell ref="P79:Q79"/>
    <mergeCell ref="R79:S79"/>
    <mergeCell ref="B80:F80"/>
    <mergeCell ref="G80:H80"/>
    <mergeCell ref="L80:M80"/>
    <mergeCell ref="N80:O80"/>
    <mergeCell ref="P80:Q80"/>
    <mergeCell ref="R80:S80"/>
    <mergeCell ref="A81:F81"/>
    <mergeCell ref="G81:H81"/>
    <mergeCell ref="I81:O81"/>
    <mergeCell ref="P81:Q81"/>
    <mergeCell ref="R81:S81"/>
    <mergeCell ref="B82:F82"/>
    <mergeCell ref="G82:H82"/>
    <mergeCell ref="L82:M82"/>
    <mergeCell ref="N82:O82"/>
    <mergeCell ref="P82:Q82"/>
    <mergeCell ref="R82:S82"/>
    <mergeCell ref="B83:F83"/>
    <mergeCell ref="G83:H83"/>
    <mergeCell ref="L83:M83"/>
    <mergeCell ref="N83:O83"/>
    <mergeCell ref="P83:Q83"/>
    <mergeCell ref="R83:S83"/>
    <mergeCell ref="B84:F84"/>
    <mergeCell ref="G84:H84"/>
    <mergeCell ref="L84:M84"/>
    <mergeCell ref="N84:O84"/>
    <mergeCell ref="P84:Q84"/>
    <mergeCell ref="R84:S84"/>
    <mergeCell ref="B85:F85"/>
    <mergeCell ref="G85:H85"/>
    <mergeCell ref="L85:M85"/>
    <mergeCell ref="N85:O85"/>
    <mergeCell ref="P85:Q85"/>
    <mergeCell ref="R85:S85"/>
    <mergeCell ref="B86:F86"/>
    <mergeCell ref="G86:H86"/>
    <mergeCell ref="L86:M86"/>
    <mergeCell ref="N86:O86"/>
    <mergeCell ref="P86:Q86"/>
    <mergeCell ref="B87:F87"/>
    <mergeCell ref="G87:H87"/>
    <mergeCell ref="L87:M87"/>
    <mergeCell ref="N87:O87"/>
    <mergeCell ref="P87:Q87"/>
    <mergeCell ref="R87:S87"/>
    <mergeCell ref="B88:F88"/>
    <mergeCell ref="G88:H88"/>
    <mergeCell ref="L88:M88"/>
    <mergeCell ref="N88:O88"/>
    <mergeCell ref="P88:Q88"/>
    <mergeCell ref="R88:S88"/>
    <mergeCell ref="B89:F89"/>
    <mergeCell ref="G89:H89"/>
    <mergeCell ref="L89:M89"/>
    <mergeCell ref="N89:O89"/>
    <mergeCell ref="P89:Q89"/>
    <mergeCell ref="R89:S89"/>
    <mergeCell ref="B90:F90"/>
    <mergeCell ref="G90:H90"/>
    <mergeCell ref="L90:M90"/>
    <mergeCell ref="N90:O90"/>
    <mergeCell ref="P90:Q90"/>
    <mergeCell ref="R90:S90"/>
    <mergeCell ref="B91:F91"/>
    <mergeCell ref="G91:H91"/>
    <mergeCell ref="L91:M91"/>
    <mergeCell ref="N91:O91"/>
    <mergeCell ref="P91:Q91"/>
    <mergeCell ref="R91:S91"/>
    <mergeCell ref="B92:F92"/>
    <mergeCell ref="G92:H92"/>
    <mergeCell ref="L92:M92"/>
    <mergeCell ref="N92:O92"/>
    <mergeCell ref="P92:Q92"/>
    <mergeCell ref="R92:S92"/>
    <mergeCell ref="B93:F93"/>
    <mergeCell ref="G93:H93"/>
    <mergeCell ref="L93:M93"/>
    <mergeCell ref="N93:O93"/>
    <mergeCell ref="P93:Q93"/>
    <mergeCell ref="R93:S93"/>
    <mergeCell ref="B94:F94"/>
    <mergeCell ref="G94:H94"/>
    <mergeCell ref="L94:M94"/>
    <mergeCell ref="N94:O94"/>
    <mergeCell ref="P94:Q94"/>
    <mergeCell ref="R94:S94"/>
    <mergeCell ref="B95:F95"/>
    <mergeCell ref="G95:H95"/>
    <mergeCell ref="L95:M95"/>
    <mergeCell ref="N95:O95"/>
    <mergeCell ref="P95:Q95"/>
    <mergeCell ref="R95:S95"/>
    <mergeCell ref="B96:F96"/>
    <mergeCell ref="G96:H96"/>
    <mergeCell ref="L96:M96"/>
    <mergeCell ref="N96:O96"/>
    <mergeCell ref="P96:Q96"/>
    <mergeCell ref="R96:S96"/>
    <mergeCell ref="B97:F97"/>
    <mergeCell ref="G97:H97"/>
    <mergeCell ref="L97:M97"/>
    <mergeCell ref="N97:O97"/>
    <mergeCell ref="P97:Q97"/>
    <mergeCell ref="R97:S97"/>
    <mergeCell ref="B98:F98"/>
    <mergeCell ref="G98:H98"/>
    <mergeCell ref="L98:M98"/>
    <mergeCell ref="N98:O98"/>
    <mergeCell ref="P98:Q98"/>
    <mergeCell ref="R98:S98"/>
    <mergeCell ref="A99:F99"/>
    <mergeCell ref="G99:H99"/>
    <mergeCell ref="I99:O99"/>
    <mergeCell ref="P99:Q99"/>
    <mergeCell ref="R99:S99"/>
    <mergeCell ref="B100:F100"/>
    <mergeCell ref="G100:H100"/>
    <mergeCell ref="L100:M100"/>
    <mergeCell ref="N100:O100"/>
    <mergeCell ref="P100:Q100"/>
    <mergeCell ref="R100:S100"/>
    <mergeCell ref="A101:F101"/>
    <mergeCell ref="G101:H101"/>
    <mergeCell ref="I101:O101"/>
    <mergeCell ref="P101:Q101"/>
    <mergeCell ref="R101:S101"/>
    <mergeCell ref="B102:F102"/>
    <mergeCell ref="G102:H102"/>
    <mergeCell ref="L102:M102"/>
    <mergeCell ref="N102:O102"/>
    <mergeCell ref="P102:Q102"/>
    <mergeCell ref="R102:S102"/>
    <mergeCell ref="A103:F103"/>
    <mergeCell ref="G103:H103"/>
    <mergeCell ref="I103:O103"/>
    <mergeCell ref="P103:Q103"/>
    <mergeCell ref="R103:S103"/>
    <mergeCell ref="A104:F104"/>
    <mergeCell ref="G104:H104"/>
    <mergeCell ref="I104:O104"/>
    <mergeCell ref="P104:Q104"/>
    <mergeCell ref="R104:S104"/>
    <mergeCell ref="B105:F105"/>
    <mergeCell ref="G105:H105"/>
    <mergeCell ref="L105:M105"/>
    <mergeCell ref="N105:O105"/>
    <mergeCell ref="P105:Q105"/>
    <mergeCell ref="R105:S105"/>
    <mergeCell ref="A106:F106"/>
    <mergeCell ref="G106:H106"/>
    <mergeCell ref="I106:O106"/>
    <mergeCell ref="P106:Q106"/>
    <mergeCell ref="R106:S106"/>
    <mergeCell ref="B107:F107"/>
    <mergeCell ref="G107:H107"/>
    <mergeCell ref="L107:M107"/>
    <mergeCell ref="N107:O107"/>
    <mergeCell ref="P107:Q107"/>
    <mergeCell ref="R107:S107"/>
    <mergeCell ref="B108:F108"/>
    <mergeCell ref="G108:H108"/>
    <mergeCell ref="L108:M108"/>
    <mergeCell ref="N108:O108"/>
    <mergeCell ref="P108:Q108"/>
    <mergeCell ref="R108:S108"/>
    <mergeCell ref="B109:F109"/>
    <mergeCell ref="G109:H109"/>
    <mergeCell ref="L109:M109"/>
    <mergeCell ref="N109:O109"/>
    <mergeCell ref="P109:Q109"/>
    <mergeCell ref="R109:S109"/>
    <mergeCell ref="B110:F110"/>
    <mergeCell ref="G110:H110"/>
    <mergeCell ref="L110:M110"/>
    <mergeCell ref="N110:O110"/>
    <mergeCell ref="P110:Q110"/>
    <mergeCell ref="R110:S110"/>
    <mergeCell ref="B111:F111"/>
    <mergeCell ref="G111:H111"/>
    <mergeCell ref="L111:M111"/>
    <mergeCell ref="N111:O111"/>
    <mergeCell ref="P111:Q111"/>
    <mergeCell ref="R111:S111"/>
    <mergeCell ref="B112:F112"/>
    <mergeCell ref="G112:H112"/>
    <mergeCell ref="L112:M112"/>
    <mergeCell ref="N112:O112"/>
    <mergeCell ref="P112:Q112"/>
    <mergeCell ref="R112:S112"/>
    <mergeCell ref="B113:F113"/>
    <mergeCell ref="G113:H113"/>
    <mergeCell ref="L113:M113"/>
    <mergeCell ref="N113:O113"/>
    <mergeCell ref="P113:Q113"/>
    <mergeCell ref="R113:S113"/>
    <mergeCell ref="A114:F114"/>
    <mergeCell ref="G114:H114"/>
    <mergeCell ref="I114:O114"/>
    <mergeCell ref="P114:Q114"/>
    <mergeCell ref="R114:S114"/>
    <mergeCell ref="B115:F115"/>
    <mergeCell ref="G115:H115"/>
    <mergeCell ref="L115:M115"/>
    <mergeCell ref="N115:O115"/>
    <mergeCell ref="P115:Q115"/>
    <mergeCell ref="R115:S115"/>
    <mergeCell ref="A116:F116"/>
    <mergeCell ref="G116:H116"/>
    <mergeCell ref="I116:O116"/>
    <mergeCell ref="P116:Q116"/>
    <mergeCell ref="R116:S116"/>
    <mergeCell ref="A117:F117"/>
    <mergeCell ref="G117:H117"/>
    <mergeCell ref="I117:O117"/>
    <mergeCell ref="P117:Q117"/>
    <mergeCell ref="R117:S117"/>
    <mergeCell ref="B118:F118"/>
    <mergeCell ref="G118:H118"/>
    <mergeCell ref="L118:M118"/>
    <mergeCell ref="N118:O118"/>
    <mergeCell ref="P118:Q118"/>
    <mergeCell ref="R120:S120"/>
    <mergeCell ref="R118:S118"/>
    <mergeCell ref="A119:F119"/>
    <mergeCell ref="G119:H119"/>
    <mergeCell ref="I119:O119"/>
    <mergeCell ref="P119:Q119"/>
    <mergeCell ref="R119:S119"/>
    <mergeCell ref="A121:F121"/>
    <mergeCell ref="G121:H121"/>
    <mergeCell ref="I121:O121"/>
    <mergeCell ref="P121:Q121"/>
    <mergeCell ref="R121:S121"/>
    <mergeCell ref="B120:F120"/>
    <mergeCell ref="G120:H120"/>
    <mergeCell ref="L120:M120"/>
    <mergeCell ref="N120:O120"/>
    <mergeCell ref="P120:Q120"/>
  </mergeCells>
  <printOptions/>
  <pageMargins left="0.4330708661417323" right="0.4330708661417323" top="0.7086614173228347" bottom="0.4330708661417323" header="0.31496062992125984" footer="0.31496062992125984"/>
  <pageSetup fitToHeight="0" fitToWidth="1" horizontalDpi="600" verticalDpi="600" orientation="landscape" paperSize="9" scale="94" r:id="rId1"/>
  <rowBreaks count="3" manualBreakCount="3">
    <brk id="30" max="255" man="1"/>
    <brk id="62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tabSelected="1" zoomScalePageLayoutView="0" workbookViewId="0" topLeftCell="A1">
      <selection activeCell="Q3" sqref="Q3:T3"/>
    </sheetView>
  </sheetViews>
  <sheetFormatPr defaultColWidth="9.140625" defaultRowHeight="15"/>
  <cols>
    <col min="1" max="1" width="10.00390625" style="7" customWidth="1"/>
    <col min="2" max="3" width="6.421875" style="7" customWidth="1"/>
    <col min="4" max="4" width="0.85546875" style="7" customWidth="1"/>
    <col min="5" max="5" width="2.57421875" style="7" customWidth="1"/>
    <col min="6" max="6" width="21.00390625" style="7" customWidth="1"/>
    <col min="7" max="7" width="8.8515625" style="7" customWidth="1"/>
    <col min="8" max="8" width="9.28125" style="7" customWidth="1"/>
    <col min="9" max="10" width="8.7109375" style="7" customWidth="1"/>
    <col min="11" max="11" width="7.8515625" style="7" customWidth="1"/>
    <col min="12" max="12" width="4.421875" style="7" customWidth="1"/>
    <col min="13" max="13" width="4.00390625" style="7" customWidth="1"/>
    <col min="14" max="14" width="6.421875" style="7" customWidth="1"/>
    <col min="15" max="15" width="4.00390625" style="7" customWidth="1"/>
    <col min="16" max="16" width="6.8515625" style="7" customWidth="1"/>
    <col min="17" max="17" width="5.8515625" style="7" customWidth="1"/>
    <col min="18" max="18" width="4.8515625" style="7" customWidth="1"/>
    <col min="19" max="19" width="9.28125" style="7" customWidth="1"/>
    <col min="20" max="20" width="9.421875" style="7" customWidth="1"/>
    <col min="21" max="21" width="3.00390625" style="7" customWidth="1"/>
    <col min="22" max="16384" width="9.140625" style="7" customWidth="1"/>
  </cols>
  <sheetData>
    <row r="1" spans="1:20" ht="11.2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0" ht="39.75" customHeight="1">
      <c r="A2" s="144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4.25" customHeight="1">
      <c r="A3" s="145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46" t="s">
        <v>312</v>
      </c>
      <c r="R3" s="127"/>
      <c r="S3" s="127"/>
      <c r="T3" s="127"/>
    </row>
    <row r="4" spans="1:20" ht="17.25" customHeight="1">
      <c r="A4" s="147" t="s">
        <v>3</v>
      </c>
      <c r="B4" s="148"/>
      <c r="C4" s="148"/>
      <c r="D4" s="149" t="s">
        <v>4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50" t="s">
        <v>2</v>
      </c>
      <c r="R4" s="148"/>
      <c r="S4" s="148"/>
      <c r="T4" s="148"/>
    </row>
    <row r="5" spans="1:20" ht="17.25" customHeight="1">
      <c r="A5" s="137" t="s">
        <v>5</v>
      </c>
      <c r="B5" s="78"/>
      <c r="C5" s="78"/>
      <c r="D5" s="138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139" t="s">
        <v>2</v>
      </c>
      <c r="R5" s="78"/>
      <c r="S5" s="78"/>
      <c r="T5" s="78"/>
    </row>
    <row r="6" spans="1:20" ht="28.5" customHeight="1">
      <c r="A6" s="140" t="s">
        <v>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0" ht="15">
      <c r="A7" s="9" t="s">
        <v>8</v>
      </c>
      <c r="B7" s="10" t="s">
        <v>9</v>
      </c>
      <c r="F7" s="125" t="s">
        <v>10</v>
      </c>
      <c r="G7" s="126"/>
      <c r="H7" s="11">
        <v>5625.9</v>
      </c>
      <c r="J7" s="125" t="s">
        <v>11</v>
      </c>
      <c r="K7" s="127"/>
      <c r="L7" s="126"/>
      <c r="M7" s="134">
        <v>1518.5</v>
      </c>
      <c r="N7" s="52"/>
      <c r="P7" s="130" t="s">
        <v>12</v>
      </c>
      <c r="Q7" s="130"/>
      <c r="R7" s="130"/>
      <c r="S7" s="141" t="s">
        <v>13</v>
      </c>
      <c r="T7" s="142"/>
    </row>
    <row r="8" spans="1:20" ht="15">
      <c r="A8" s="9" t="s">
        <v>14</v>
      </c>
      <c r="B8" s="10" t="s">
        <v>15</v>
      </c>
      <c r="F8" s="125" t="s">
        <v>16</v>
      </c>
      <c r="G8" s="126"/>
      <c r="H8" s="11">
        <v>173.1</v>
      </c>
      <c r="J8" s="125" t="s">
        <v>17</v>
      </c>
      <c r="K8" s="127"/>
      <c r="L8" s="126"/>
      <c r="M8" s="134">
        <v>1446.2</v>
      </c>
      <c r="N8" s="52"/>
      <c r="P8" s="130" t="s">
        <v>18</v>
      </c>
      <c r="Q8" s="130"/>
      <c r="R8" s="130"/>
      <c r="S8" s="131" t="s">
        <v>19</v>
      </c>
      <c r="T8" s="132"/>
    </row>
    <row r="9" spans="1:20" ht="15">
      <c r="A9" s="12" t="s">
        <v>20</v>
      </c>
      <c r="B9" s="13" t="s">
        <v>21</v>
      </c>
      <c r="F9" s="125" t="s">
        <v>22</v>
      </c>
      <c r="G9" s="126"/>
      <c r="H9" s="14">
        <v>616.6</v>
      </c>
      <c r="J9" s="125" t="s">
        <v>23</v>
      </c>
      <c r="K9" s="127"/>
      <c r="L9" s="128"/>
      <c r="M9" s="135">
        <v>1446.2</v>
      </c>
      <c r="N9" s="136"/>
      <c r="P9" s="130" t="s">
        <v>24</v>
      </c>
      <c r="Q9" s="130"/>
      <c r="R9" s="130"/>
      <c r="S9" s="131" t="s">
        <v>25</v>
      </c>
      <c r="T9" s="132"/>
    </row>
    <row r="10" spans="1:20" ht="15">
      <c r="A10" s="9" t="s">
        <v>26</v>
      </c>
      <c r="B10" s="15" t="s">
        <v>27</v>
      </c>
      <c r="F10" s="125" t="s">
        <v>28</v>
      </c>
      <c r="G10" s="126"/>
      <c r="H10" s="14">
        <v>5578.3</v>
      </c>
      <c r="J10" s="125" t="s">
        <v>29</v>
      </c>
      <c r="K10" s="127"/>
      <c r="L10" s="128"/>
      <c r="M10" s="129">
        <v>79.4</v>
      </c>
      <c r="N10" s="101"/>
      <c r="P10" s="130" t="s">
        <v>30</v>
      </c>
      <c r="Q10" s="130"/>
      <c r="R10" s="130"/>
      <c r="S10" s="131" t="s">
        <v>31</v>
      </c>
      <c r="T10" s="132"/>
    </row>
    <row r="11" spans="1:20" ht="28.5" customHeight="1">
      <c r="A11" s="133" t="s">
        <v>32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</row>
    <row r="12" spans="1:20" ht="58.5" customHeight="1">
      <c r="A12" s="16" t="s">
        <v>33</v>
      </c>
      <c r="B12" s="121" t="s">
        <v>34</v>
      </c>
      <c r="C12" s="51"/>
      <c r="D12" s="51"/>
      <c r="E12" s="51"/>
      <c r="F12" s="52"/>
      <c r="G12" s="122" t="s">
        <v>35</v>
      </c>
      <c r="H12" s="75"/>
      <c r="I12" s="17" t="s">
        <v>36</v>
      </c>
      <c r="J12" s="18" t="s">
        <v>37</v>
      </c>
      <c r="K12" s="17" t="s">
        <v>38</v>
      </c>
      <c r="L12" s="123" t="s">
        <v>39</v>
      </c>
      <c r="M12" s="79"/>
      <c r="N12" s="124" t="s">
        <v>40</v>
      </c>
      <c r="O12" s="52"/>
      <c r="P12" s="124" t="s">
        <v>41</v>
      </c>
      <c r="Q12" s="52"/>
      <c r="R12" s="123" t="s">
        <v>42</v>
      </c>
      <c r="S12" s="79"/>
      <c r="T12" s="17" t="s">
        <v>43</v>
      </c>
    </row>
    <row r="13" spans="1:20" ht="11.25" customHeight="1">
      <c r="A13" s="117" t="s">
        <v>45</v>
      </c>
      <c r="B13" s="78"/>
      <c r="C13" s="78"/>
      <c r="D13" s="78"/>
      <c r="E13" s="78"/>
      <c r="F13" s="79"/>
      <c r="G13" s="53" t="s">
        <v>44</v>
      </c>
      <c r="H13" s="52"/>
      <c r="I13" s="118" t="s">
        <v>2</v>
      </c>
      <c r="J13" s="78"/>
      <c r="K13" s="78"/>
      <c r="L13" s="78"/>
      <c r="M13" s="78"/>
      <c r="N13" s="78"/>
      <c r="O13" s="78"/>
      <c r="P13" s="119">
        <f>P14+P28+P81+P67+P99+P101</f>
        <v>662079.882</v>
      </c>
      <c r="Q13" s="120"/>
      <c r="R13" s="119">
        <f>R14+R28+R81+R67+R99+R101</f>
        <v>781254.26316</v>
      </c>
      <c r="S13" s="120"/>
      <c r="T13" s="19">
        <f>T14+T28+T81+T67+T99+T101</f>
        <v>11.235313605219291</v>
      </c>
    </row>
    <row r="14" spans="1:20" ht="11.25" customHeight="1">
      <c r="A14" s="117" t="s">
        <v>46</v>
      </c>
      <c r="B14" s="78"/>
      <c r="C14" s="78"/>
      <c r="D14" s="78"/>
      <c r="E14" s="78"/>
      <c r="F14" s="79"/>
      <c r="G14" s="53" t="s">
        <v>44</v>
      </c>
      <c r="H14" s="52"/>
      <c r="I14" s="118" t="s">
        <v>2</v>
      </c>
      <c r="J14" s="78"/>
      <c r="K14" s="78"/>
      <c r="L14" s="78"/>
      <c r="M14" s="78"/>
      <c r="N14" s="78"/>
      <c r="O14" s="78"/>
      <c r="P14" s="72">
        <v>63981.68</v>
      </c>
      <c r="Q14" s="52"/>
      <c r="R14" s="119">
        <v>75498.39</v>
      </c>
      <c r="S14" s="79"/>
      <c r="T14" s="19">
        <f>T15+T19+T21+T24+T26</f>
        <v>1.09</v>
      </c>
    </row>
    <row r="15" spans="1:20" ht="11.25" customHeight="1">
      <c r="A15" s="108" t="s">
        <v>47</v>
      </c>
      <c r="B15" s="109"/>
      <c r="C15" s="109"/>
      <c r="D15" s="109"/>
      <c r="E15" s="109"/>
      <c r="F15" s="110"/>
      <c r="G15" s="111" t="s">
        <v>44</v>
      </c>
      <c r="H15" s="52"/>
      <c r="I15" s="112" t="s">
        <v>2</v>
      </c>
      <c r="J15" s="109"/>
      <c r="K15" s="109"/>
      <c r="L15" s="109"/>
      <c r="M15" s="109"/>
      <c r="N15" s="109"/>
      <c r="O15" s="109"/>
      <c r="P15" s="68">
        <v>30032.1</v>
      </c>
      <c r="Q15" s="52"/>
      <c r="R15" s="113">
        <v>35437.88</v>
      </c>
      <c r="S15" s="79"/>
      <c r="T15" s="20">
        <v>0.51</v>
      </c>
    </row>
    <row r="16" spans="1:20" ht="21" customHeight="1">
      <c r="A16" s="21" t="s">
        <v>48</v>
      </c>
      <c r="B16" s="103" t="s">
        <v>49</v>
      </c>
      <c r="C16" s="51"/>
      <c r="D16" s="51"/>
      <c r="E16" s="51"/>
      <c r="F16" s="52"/>
      <c r="G16" s="114" t="s">
        <v>50</v>
      </c>
      <c r="H16" s="94"/>
      <c r="I16" s="22" t="s">
        <v>51</v>
      </c>
      <c r="J16" s="23"/>
      <c r="K16" s="24">
        <v>1046.45</v>
      </c>
      <c r="L16" s="115" t="s">
        <v>53</v>
      </c>
      <c r="M16" s="79"/>
      <c r="N16" s="106">
        <v>1.52</v>
      </c>
      <c r="O16" s="52"/>
      <c r="P16" s="116">
        <v>1590.6</v>
      </c>
      <c r="Q16" s="52"/>
      <c r="R16" s="102" t="s">
        <v>2</v>
      </c>
      <c r="S16" s="79"/>
      <c r="T16" s="22" t="s">
        <v>2</v>
      </c>
    </row>
    <row r="17" spans="1:20" ht="21" customHeight="1">
      <c r="A17" s="21" t="s">
        <v>54</v>
      </c>
      <c r="B17" s="103" t="s">
        <v>55</v>
      </c>
      <c r="C17" s="51"/>
      <c r="D17" s="51"/>
      <c r="E17" s="51"/>
      <c r="F17" s="52"/>
      <c r="G17" s="104" t="s">
        <v>56</v>
      </c>
      <c r="H17" s="79"/>
      <c r="I17" s="22" t="s">
        <v>57</v>
      </c>
      <c r="J17" s="23"/>
      <c r="K17" s="24">
        <v>2.07</v>
      </c>
      <c r="L17" s="105" t="s">
        <v>53</v>
      </c>
      <c r="M17" s="75"/>
      <c r="N17" s="106">
        <v>1518.5</v>
      </c>
      <c r="O17" s="52"/>
      <c r="P17" s="62">
        <v>3143.3</v>
      </c>
      <c r="Q17" s="52"/>
      <c r="R17" s="107" t="s">
        <v>2</v>
      </c>
      <c r="S17" s="101"/>
      <c r="T17" s="25" t="s">
        <v>2</v>
      </c>
    </row>
    <row r="18" spans="1:20" ht="11.25" customHeight="1">
      <c r="A18" s="26" t="s">
        <v>58</v>
      </c>
      <c r="B18" s="57" t="s">
        <v>59</v>
      </c>
      <c r="C18" s="51"/>
      <c r="D18" s="51"/>
      <c r="E18" s="51"/>
      <c r="F18" s="52"/>
      <c r="G18" s="100" t="s">
        <v>56</v>
      </c>
      <c r="H18" s="101"/>
      <c r="I18" s="25" t="s">
        <v>60</v>
      </c>
      <c r="J18" s="27" t="s">
        <v>57</v>
      </c>
      <c r="K18" s="6">
        <v>16.66</v>
      </c>
      <c r="L18" s="76" t="s">
        <v>61</v>
      </c>
      <c r="M18" s="59"/>
      <c r="N18" s="61">
        <v>1518.5</v>
      </c>
      <c r="O18" s="52"/>
      <c r="P18" s="62">
        <v>25298.22</v>
      </c>
      <c r="Q18" s="52"/>
      <c r="R18" s="63" t="s">
        <v>2</v>
      </c>
      <c r="S18" s="59"/>
      <c r="T18" s="2" t="s">
        <v>2</v>
      </c>
    </row>
    <row r="19" spans="1:20" ht="11.25" customHeight="1">
      <c r="A19" s="64" t="s">
        <v>62</v>
      </c>
      <c r="B19" s="51"/>
      <c r="C19" s="51"/>
      <c r="D19" s="51"/>
      <c r="E19" s="51"/>
      <c r="F19" s="59"/>
      <c r="G19" s="65" t="s">
        <v>44</v>
      </c>
      <c r="H19" s="52"/>
      <c r="I19" s="66" t="s">
        <v>2</v>
      </c>
      <c r="J19" s="51"/>
      <c r="K19" s="51"/>
      <c r="L19" s="51"/>
      <c r="M19" s="51"/>
      <c r="N19" s="51"/>
      <c r="O19" s="51"/>
      <c r="P19" s="67">
        <v>1214.81</v>
      </c>
      <c r="Q19" s="52"/>
      <c r="R19" s="68">
        <v>1433.48</v>
      </c>
      <c r="S19" s="59"/>
      <c r="T19" s="1">
        <v>0.02</v>
      </c>
    </row>
    <row r="20" spans="1:20" ht="11.25" customHeight="1">
      <c r="A20" s="28" t="s">
        <v>63</v>
      </c>
      <c r="B20" s="57" t="s">
        <v>64</v>
      </c>
      <c r="C20" s="51"/>
      <c r="D20" s="51"/>
      <c r="E20" s="51"/>
      <c r="F20" s="52"/>
      <c r="G20" s="58" t="s">
        <v>65</v>
      </c>
      <c r="H20" s="59"/>
      <c r="I20" s="2" t="s">
        <v>66</v>
      </c>
      <c r="J20" s="3"/>
      <c r="K20" s="4">
        <v>0.84</v>
      </c>
      <c r="L20" s="76" t="s">
        <v>53</v>
      </c>
      <c r="M20" s="59"/>
      <c r="N20" s="61">
        <v>1446.2</v>
      </c>
      <c r="O20" s="52"/>
      <c r="P20" s="62">
        <v>1214.81</v>
      </c>
      <c r="Q20" s="52"/>
      <c r="R20" s="63" t="s">
        <v>2</v>
      </c>
      <c r="S20" s="59"/>
      <c r="T20" s="2" t="s">
        <v>2</v>
      </c>
    </row>
    <row r="21" spans="1:20" ht="11.25" customHeight="1">
      <c r="A21" s="64" t="s">
        <v>67</v>
      </c>
      <c r="B21" s="51"/>
      <c r="C21" s="51"/>
      <c r="D21" s="51"/>
      <c r="E21" s="51"/>
      <c r="F21" s="59"/>
      <c r="G21" s="65" t="s">
        <v>44</v>
      </c>
      <c r="H21" s="52"/>
      <c r="I21" s="66" t="s">
        <v>2</v>
      </c>
      <c r="J21" s="51"/>
      <c r="K21" s="51"/>
      <c r="L21" s="51"/>
      <c r="M21" s="51"/>
      <c r="N21" s="51"/>
      <c r="O21" s="51"/>
      <c r="P21" s="67">
        <v>3339.52</v>
      </c>
      <c r="Q21" s="52"/>
      <c r="R21" s="68">
        <v>3940.63</v>
      </c>
      <c r="S21" s="59"/>
      <c r="T21" s="1">
        <v>0.06</v>
      </c>
    </row>
    <row r="22" spans="1:20" ht="11.25" customHeight="1">
      <c r="A22" s="28" t="s">
        <v>68</v>
      </c>
      <c r="B22" s="57" t="s">
        <v>69</v>
      </c>
      <c r="C22" s="51"/>
      <c r="D22" s="51"/>
      <c r="E22" s="51"/>
      <c r="F22" s="52"/>
      <c r="G22" s="58" t="s">
        <v>44</v>
      </c>
      <c r="H22" s="59"/>
      <c r="I22" s="29" t="s">
        <v>52</v>
      </c>
      <c r="J22" s="30" t="s">
        <v>70</v>
      </c>
      <c r="K22" s="4">
        <v>215.04</v>
      </c>
      <c r="L22" s="60" t="s">
        <v>52</v>
      </c>
      <c r="M22" s="59"/>
      <c r="N22" s="61">
        <v>10</v>
      </c>
      <c r="O22" s="52"/>
      <c r="P22" s="62">
        <v>2150.4</v>
      </c>
      <c r="Q22" s="52"/>
      <c r="R22" s="63" t="s">
        <v>2</v>
      </c>
      <c r="S22" s="59"/>
      <c r="T22" s="2" t="s">
        <v>2</v>
      </c>
    </row>
    <row r="23" spans="1:20" ht="11.25" customHeight="1">
      <c r="A23" s="28" t="s">
        <v>71</v>
      </c>
      <c r="B23" s="57" t="s">
        <v>72</v>
      </c>
      <c r="C23" s="51"/>
      <c r="D23" s="51"/>
      <c r="E23" s="51"/>
      <c r="F23" s="52"/>
      <c r="G23" s="58" t="s">
        <v>73</v>
      </c>
      <c r="H23" s="59"/>
      <c r="I23" s="29" t="s">
        <v>52</v>
      </c>
      <c r="J23" s="30" t="s">
        <v>15</v>
      </c>
      <c r="K23" s="4">
        <v>148.64</v>
      </c>
      <c r="L23" s="60" t="s">
        <v>52</v>
      </c>
      <c r="M23" s="59"/>
      <c r="N23" s="61">
        <v>8</v>
      </c>
      <c r="O23" s="52"/>
      <c r="P23" s="62">
        <v>1189.12</v>
      </c>
      <c r="Q23" s="52"/>
      <c r="R23" s="63" t="s">
        <v>2</v>
      </c>
      <c r="S23" s="59"/>
      <c r="T23" s="2" t="s">
        <v>2</v>
      </c>
    </row>
    <row r="24" spans="1:20" ht="11.25" customHeight="1">
      <c r="A24" s="64" t="s">
        <v>74</v>
      </c>
      <c r="B24" s="51"/>
      <c r="C24" s="51"/>
      <c r="D24" s="51"/>
      <c r="E24" s="51"/>
      <c r="F24" s="59"/>
      <c r="G24" s="65" t="s">
        <v>44</v>
      </c>
      <c r="H24" s="52"/>
      <c r="I24" s="66" t="s">
        <v>2</v>
      </c>
      <c r="J24" s="51"/>
      <c r="K24" s="51"/>
      <c r="L24" s="51"/>
      <c r="M24" s="51"/>
      <c r="N24" s="51"/>
      <c r="O24" s="51"/>
      <c r="P24" s="67">
        <v>1212.05</v>
      </c>
      <c r="Q24" s="52"/>
      <c r="R24" s="68">
        <v>1430.22</v>
      </c>
      <c r="S24" s="59"/>
      <c r="T24" s="1">
        <v>0.02</v>
      </c>
    </row>
    <row r="25" spans="1:20" ht="11.25" customHeight="1">
      <c r="A25" s="31" t="s">
        <v>75</v>
      </c>
      <c r="B25" s="57" t="s">
        <v>76</v>
      </c>
      <c r="C25" s="51"/>
      <c r="D25" s="51"/>
      <c r="E25" s="51"/>
      <c r="F25" s="52"/>
      <c r="G25" s="58" t="s">
        <v>44</v>
      </c>
      <c r="H25" s="59"/>
      <c r="I25" s="29" t="s">
        <v>52</v>
      </c>
      <c r="J25" s="32" t="s">
        <v>77</v>
      </c>
      <c r="K25" s="4">
        <v>318.96</v>
      </c>
      <c r="L25" s="60" t="s">
        <v>52</v>
      </c>
      <c r="M25" s="59"/>
      <c r="N25" s="61">
        <v>3.8</v>
      </c>
      <c r="O25" s="52"/>
      <c r="P25" s="62">
        <v>1212.05</v>
      </c>
      <c r="Q25" s="52"/>
      <c r="R25" s="63" t="s">
        <v>2</v>
      </c>
      <c r="S25" s="59"/>
      <c r="T25" s="2" t="s">
        <v>2</v>
      </c>
    </row>
    <row r="26" spans="1:20" ht="11.25" customHeight="1">
      <c r="A26" s="64" t="s">
        <v>78</v>
      </c>
      <c r="B26" s="51"/>
      <c r="C26" s="51"/>
      <c r="D26" s="51"/>
      <c r="E26" s="51"/>
      <c r="F26" s="59"/>
      <c r="G26" s="65" t="s">
        <v>44</v>
      </c>
      <c r="H26" s="52"/>
      <c r="I26" s="66" t="s">
        <v>2</v>
      </c>
      <c r="J26" s="51"/>
      <c r="K26" s="51"/>
      <c r="L26" s="51"/>
      <c r="M26" s="51"/>
      <c r="N26" s="51"/>
      <c r="O26" s="51"/>
      <c r="P26" s="67">
        <v>28183.2</v>
      </c>
      <c r="Q26" s="52"/>
      <c r="R26" s="68">
        <v>33256.18</v>
      </c>
      <c r="S26" s="59"/>
      <c r="T26" s="1">
        <v>0.48</v>
      </c>
    </row>
    <row r="27" spans="1:20" ht="11.25" customHeight="1">
      <c r="A27" s="28" t="s">
        <v>79</v>
      </c>
      <c r="B27" s="57" t="s">
        <v>80</v>
      </c>
      <c r="C27" s="51"/>
      <c r="D27" s="51"/>
      <c r="E27" s="51"/>
      <c r="F27" s="52"/>
      <c r="G27" s="58" t="s">
        <v>81</v>
      </c>
      <c r="H27" s="59"/>
      <c r="I27" s="2" t="s">
        <v>82</v>
      </c>
      <c r="J27" s="3"/>
      <c r="K27" s="4">
        <v>0.405</v>
      </c>
      <c r="L27" s="60" t="s">
        <v>52</v>
      </c>
      <c r="M27" s="59"/>
      <c r="N27" s="61">
        <v>69588</v>
      </c>
      <c r="O27" s="52"/>
      <c r="P27" s="62">
        <v>28183.2</v>
      </c>
      <c r="Q27" s="52"/>
      <c r="R27" s="63" t="s">
        <v>2</v>
      </c>
      <c r="S27" s="59"/>
      <c r="T27" s="2" t="s">
        <v>2</v>
      </c>
    </row>
    <row r="28" spans="1:20" ht="11.25" customHeight="1">
      <c r="A28" s="69" t="s">
        <v>83</v>
      </c>
      <c r="B28" s="51"/>
      <c r="C28" s="51"/>
      <c r="D28" s="51"/>
      <c r="E28" s="51"/>
      <c r="F28" s="59"/>
      <c r="G28" s="70" t="s">
        <v>44</v>
      </c>
      <c r="H28" s="52"/>
      <c r="I28" s="54" t="s">
        <v>2</v>
      </c>
      <c r="J28" s="51"/>
      <c r="K28" s="51"/>
      <c r="L28" s="51"/>
      <c r="M28" s="51"/>
      <c r="N28" s="51"/>
      <c r="O28" s="51"/>
      <c r="P28" s="71">
        <v>100633.88</v>
      </c>
      <c r="Q28" s="52"/>
      <c r="R28" s="72">
        <v>118747.97</v>
      </c>
      <c r="S28" s="59"/>
      <c r="T28" s="33">
        <f>T29+T63</f>
        <v>1.7100000000000002</v>
      </c>
    </row>
    <row r="29" spans="1:20" ht="11.25" customHeight="1">
      <c r="A29" s="69" t="s">
        <v>84</v>
      </c>
      <c r="B29" s="51"/>
      <c r="C29" s="51"/>
      <c r="D29" s="51"/>
      <c r="E29" s="51"/>
      <c r="F29" s="59"/>
      <c r="G29" s="70" t="s">
        <v>44</v>
      </c>
      <c r="H29" s="52"/>
      <c r="I29" s="54" t="s">
        <v>2</v>
      </c>
      <c r="J29" s="51"/>
      <c r="K29" s="51"/>
      <c r="L29" s="51"/>
      <c r="M29" s="51"/>
      <c r="N29" s="51"/>
      <c r="O29" s="51"/>
      <c r="P29" s="71">
        <v>97039.65</v>
      </c>
      <c r="Q29" s="52"/>
      <c r="R29" s="72">
        <v>114506.78</v>
      </c>
      <c r="S29" s="59"/>
      <c r="T29" s="33">
        <f>T30+T34+T37+T49+T41</f>
        <v>1.6500000000000001</v>
      </c>
    </row>
    <row r="30" spans="1:20" ht="11.25" customHeight="1">
      <c r="A30" s="64" t="s">
        <v>85</v>
      </c>
      <c r="B30" s="51"/>
      <c r="C30" s="51"/>
      <c r="D30" s="51"/>
      <c r="E30" s="51"/>
      <c r="F30" s="59"/>
      <c r="G30" s="65" t="s">
        <v>44</v>
      </c>
      <c r="H30" s="52"/>
      <c r="I30" s="66" t="s">
        <v>2</v>
      </c>
      <c r="J30" s="51"/>
      <c r="K30" s="51"/>
      <c r="L30" s="51"/>
      <c r="M30" s="51"/>
      <c r="N30" s="51"/>
      <c r="O30" s="51"/>
      <c r="P30" s="67">
        <v>8621.19</v>
      </c>
      <c r="Q30" s="52"/>
      <c r="R30" s="68">
        <v>10173</v>
      </c>
      <c r="S30" s="59"/>
      <c r="T30" s="1">
        <v>0.15</v>
      </c>
    </row>
    <row r="31" spans="1:20" ht="11.25" customHeight="1">
      <c r="A31" s="28" t="s">
        <v>86</v>
      </c>
      <c r="B31" s="57" t="s">
        <v>87</v>
      </c>
      <c r="C31" s="51"/>
      <c r="D31" s="51"/>
      <c r="E31" s="51"/>
      <c r="F31" s="52"/>
      <c r="G31" s="58" t="s">
        <v>88</v>
      </c>
      <c r="H31" s="59"/>
      <c r="I31" s="2" t="s">
        <v>89</v>
      </c>
      <c r="J31" s="3"/>
      <c r="K31" s="4">
        <v>1048.41</v>
      </c>
      <c r="L31" s="76" t="s">
        <v>61</v>
      </c>
      <c r="M31" s="59"/>
      <c r="N31" s="61">
        <v>2.9</v>
      </c>
      <c r="O31" s="52"/>
      <c r="P31" s="62">
        <v>3040.38</v>
      </c>
      <c r="Q31" s="52"/>
      <c r="R31" s="63" t="s">
        <v>2</v>
      </c>
      <c r="S31" s="59"/>
      <c r="T31" s="2" t="s">
        <v>2</v>
      </c>
    </row>
    <row r="32" spans="1:20" ht="11.25" customHeight="1">
      <c r="A32" s="28" t="s">
        <v>90</v>
      </c>
      <c r="B32" s="57" t="s">
        <v>91</v>
      </c>
      <c r="C32" s="51"/>
      <c r="D32" s="51"/>
      <c r="E32" s="51"/>
      <c r="F32" s="52"/>
      <c r="G32" s="58" t="s">
        <v>73</v>
      </c>
      <c r="H32" s="59"/>
      <c r="I32" s="2" t="s">
        <v>92</v>
      </c>
      <c r="J32" s="3"/>
      <c r="K32" s="4">
        <v>93.17</v>
      </c>
      <c r="L32" s="76" t="s">
        <v>53</v>
      </c>
      <c r="M32" s="59"/>
      <c r="N32" s="61">
        <v>48</v>
      </c>
      <c r="O32" s="52"/>
      <c r="P32" s="62">
        <v>4472.16</v>
      </c>
      <c r="Q32" s="52"/>
      <c r="R32" s="63" t="s">
        <v>2</v>
      </c>
      <c r="S32" s="59"/>
      <c r="T32" s="2" t="s">
        <v>2</v>
      </c>
    </row>
    <row r="33" spans="1:20" ht="11.25" customHeight="1">
      <c r="A33" s="31" t="s">
        <v>93</v>
      </c>
      <c r="B33" s="57" t="s">
        <v>94</v>
      </c>
      <c r="C33" s="51"/>
      <c r="D33" s="51"/>
      <c r="E33" s="51"/>
      <c r="F33" s="52"/>
      <c r="G33" s="58" t="s">
        <v>73</v>
      </c>
      <c r="H33" s="59"/>
      <c r="I33" s="2" t="s">
        <v>95</v>
      </c>
      <c r="J33" s="34"/>
      <c r="K33" s="4">
        <v>369.55</v>
      </c>
      <c r="L33" s="76" t="s">
        <v>53</v>
      </c>
      <c r="M33" s="59"/>
      <c r="N33" s="61">
        <v>3</v>
      </c>
      <c r="O33" s="52"/>
      <c r="P33" s="62">
        <v>1108.65</v>
      </c>
      <c r="Q33" s="52"/>
      <c r="R33" s="63" t="s">
        <v>2</v>
      </c>
      <c r="S33" s="59"/>
      <c r="T33" s="2" t="s">
        <v>2</v>
      </c>
    </row>
    <row r="34" spans="1:20" ht="11.25" customHeight="1">
      <c r="A34" s="64" t="s">
        <v>96</v>
      </c>
      <c r="B34" s="51"/>
      <c r="C34" s="51"/>
      <c r="D34" s="51"/>
      <c r="E34" s="51"/>
      <c r="F34" s="59"/>
      <c r="G34" s="65" t="s">
        <v>44</v>
      </c>
      <c r="H34" s="52"/>
      <c r="I34" s="66" t="s">
        <v>2</v>
      </c>
      <c r="J34" s="51"/>
      <c r="K34" s="51"/>
      <c r="L34" s="51"/>
      <c r="M34" s="51"/>
      <c r="N34" s="51"/>
      <c r="O34" s="51"/>
      <c r="P34" s="67">
        <v>7097.08</v>
      </c>
      <c r="Q34" s="52"/>
      <c r="R34" s="68">
        <v>8374.55</v>
      </c>
      <c r="S34" s="59"/>
      <c r="T34" s="1">
        <v>0.12</v>
      </c>
    </row>
    <row r="35" spans="1:20" ht="11.25" customHeight="1">
      <c r="A35" s="28" t="s">
        <v>97</v>
      </c>
      <c r="B35" s="57" t="s">
        <v>98</v>
      </c>
      <c r="C35" s="51"/>
      <c r="D35" s="51"/>
      <c r="E35" s="51"/>
      <c r="F35" s="52"/>
      <c r="G35" s="58" t="s">
        <v>73</v>
      </c>
      <c r="H35" s="59"/>
      <c r="I35" s="2" t="s">
        <v>92</v>
      </c>
      <c r="J35" s="3"/>
      <c r="K35" s="4">
        <v>117.06</v>
      </c>
      <c r="L35" s="76" t="s">
        <v>53</v>
      </c>
      <c r="M35" s="59"/>
      <c r="N35" s="61">
        <v>48</v>
      </c>
      <c r="O35" s="52"/>
      <c r="P35" s="62">
        <v>5618.88</v>
      </c>
      <c r="Q35" s="52"/>
      <c r="R35" s="63" t="s">
        <v>2</v>
      </c>
      <c r="S35" s="59"/>
      <c r="T35" s="25" t="s">
        <v>2</v>
      </c>
    </row>
    <row r="36" spans="1:20" ht="11.25" customHeight="1">
      <c r="A36" s="28" t="s">
        <v>99</v>
      </c>
      <c r="B36" s="57" t="s">
        <v>100</v>
      </c>
      <c r="C36" s="51"/>
      <c r="D36" s="51"/>
      <c r="E36" s="51"/>
      <c r="F36" s="52"/>
      <c r="G36" s="58" t="s">
        <v>73</v>
      </c>
      <c r="H36" s="59"/>
      <c r="I36" s="25" t="s">
        <v>101</v>
      </c>
      <c r="J36" s="3"/>
      <c r="K36" s="4">
        <v>369.55</v>
      </c>
      <c r="L36" s="76" t="s">
        <v>53</v>
      </c>
      <c r="M36" s="59"/>
      <c r="N36" s="61">
        <v>4</v>
      </c>
      <c r="O36" s="52"/>
      <c r="P36" s="62">
        <v>1478.2</v>
      </c>
      <c r="Q36" s="52"/>
      <c r="R36" s="63" t="s">
        <v>2</v>
      </c>
      <c r="S36" s="59"/>
      <c r="T36" s="2" t="s">
        <v>2</v>
      </c>
    </row>
    <row r="37" spans="1:20" ht="11.25" customHeight="1">
      <c r="A37" s="64" t="s">
        <v>102</v>
      </c>
      <c r="B37" s="51"/>
      <c r="C37" s="51"/>
      <c r="D37" s="51"/>
      <c r="E37" s="51"/>
      <c r="F37" s="59"/>
      <c r="G37" s="65" t="s">
        <v>44</v>
      </c>
      <c r="H37" s="52"/>
      <c r="I37" s="66" t="s">
        <v>2</v>
      </c>
      <c r="J37" s="51"/>
      <c r="K37" s="51"/>
      <c r="L37" s="51"/>
      <c r="M37" s="51"/>
      <c r="N37" s="51"/>
      <c r="O37" s="51"/>
      <c r="P37" s="67">
        <v>17862.1</v>
      </c>
      <c r="Q37" s="52"/>
      <c r="R37" s="68">
        <v>21077.28</v>
      </c>
      <c r="S37" s="59"/>
      <c r="T37" s="1">
        <v>0.3</v>
      </c>
    </row>
    <row r="38" spans="1:20" ht="11.25" customHeight="1">
      <c r="A38" s="28" t="s">
        <v>103</v>
      </c>
      <c r="B38" s="57" t="s">
        <v>104</v>
      </c>
      <c r="C38" s="51"/>
      <c r="D38" s="51"/>
      <c r="E38" s="51"/>
      <c r="F38" s="52"/>
      <c r="G38" s="58" t="s">
        <v>88</v>
      </c>
      <c r="H38" s="59"/>
      <c r="I38" s="2" t="s">
        <v>89</v>
      </c>
      <c r="J38" s="3"/>
      <c r="K38" s="4">
        <v>1048.41</v>
      </c>
      <c r="L38" s="76" t="s">
        <v>53</v>
      </c>
      <c r="M38" s="59"/>
      <c r="N38" s="61">
        <v>1.45</v>
      </c>
      <c r="O38" s="52"/>
      <c r="P38" s="62">
        <v>1520.19</v>
      </c>
      <c r="Q38" s="52"/>
      <c r="R38" s="63" t="s">
        <v>2</v>
      </c>
      <c r="S38" s="59"/>
      <c r="T38" s="2" t="s">
        <v>2</v>
      </c>
    </row>
    <row r="39" spans="1:20" ht="11.25" customHeight="1">
      <c r="A39" s="28" t="s">
        <v>105</v>
      </c>
      <c r="B39" s="57" t="s">
        <v>106</v>
      </c>
      <c r="C39" s="51"/>
      <c r="D39" s="51"/>
      <c r="E39" s="51"/>
      <c r="F39" s="52"/>
      <c r="G39" s="58" t="s">
        <v>107</v>
      </c>
      <c r="H39" s="59"/>
      <c r="I39" s="2" t="s">
        <v>108</v>
      </c>
      <c r="J39" s="30" t="s">
        <v>109</v>
      </c>
      <c r="K39" s="4">
        <v>8645.37</v>
      </c>
      <c r="L39" s="76" t="s">
        <v>53</v>
      </c>
      <c r="M39" s="59"/>
      <c r="N39" s="61">
        <v>1.57</v>
      </c>
      <c r="O39" s="52"/>
      <c r="P39" s="62">
        <v>13573.23</v>
      </c>
      <c r="Q39" s="52"/>
      <c r="R39" s="63" t="s">
        <v>2</v>
      </c>
      <c r="S39" s="59"/>
      <c r="T39" s="2" t="s">
        <v>2</v>
      </c>
    </row>
    <row r="40" spans="1:20" ht="11.25" customHeight="1">
      <c r="A40" s="28" t="s">
        <v>110</v>
      </c>
      <c r="B40" s="57" t="s">
        <v>111</v>
      </c>
      <c r="C40" s="51"/>
      <c r="D40" s="51"/>
      <c r="E40" s="51"/>
      <c r="F40" s="52"/>
      <c r="G40" s="58" t="s">
        <v>73</v>
      </c>
      <c r="H40" s="59"/>
      <c r="I40" s="2" t="s">
        <v>61</v>
      </c>
      <c r="J40" s="34"/>
      <c r="K40" s="4">
        <v>1384.34</v>
      </c>
      <c r="L40" s="60" t="s">
        <v>52</v>
      </c>
      <c r="M40" s="59"/>
      <c r="N40" s="61">
        <v>2</v>
      </c>
      <c r="O40" s="52"/>
      <c r="P40" s="62">
        <v>2768.68</v>
      </c>
      <c r="Q40" s="52"/>
      <c r="R40" s="63" t="s">
        <v>2</v>
      </c>
      <c r="S40" s="59"/>
      <c r="T40" s="2" t="s">
        <v>2</v>
      </c>
    </row>
    <row r="41" spans="1:20" ht="11.25" customHeight="1">
      <c r="A41" s="64" t="s">
        <v>112</v>
      </c>
      <c r="B41" s="51"/>
      <c r="C41" s="51"/>
      <c r="D41" s="51"/>
      <c r="E41" s="51"/>
      <c r="F41" s="59"/>
      <c r="G41" s="65" t="s">
        <v>44</v>
      </c>
      <c r="H41" s="52"/>
      <c r="I41" s="66" t="s">
        <v>2</v>
      </c>
      <c r="J41" s="51"/>
      <c r="K41" s="51"/>
      <c r="L41" s="51"/>
      <c r="M41" s="51"/>
      <c r="N41" s="51"/>
      <c r="O41" s="51"/>
      <c r="P41" s="67">
        <v>45983.72</v>
      </c>
      <c r="Q41" s="52"/>
      <c r="R41" s="68">
        <v>54260.79</v>
      </c>
      <c r="S41" s="59"/>
      <c r="T41" s="1">
        <v>0.78</v>
      </c>
    </row>
    <row r="42" spans="1:20" ht="11.25" customHeight="1">
      <c r="A42" s="28" t="s">
        <v>113</v>
      </c>
      <c r="B42" s="57" t="s">
        <v>114</v>
      </c>
      <c r="C42" s="51"/>
      <c r="D42" s="51"/>
      <c r="E42" s="51"/>
      <c r="F42" s="52"/>
      <c r="G42" s="58" t="s">
        <v>107</v>
      </c>
      <c r="H42" s="59"/>
      <c r="I42" s="2" t="s">
        <v>115</v>
      </c>
      <c r="J42" s="3"/>
      <c r="K42" s="4">
        <v>440.42</v>
      </c>
      <c r="L42" s="76" t="s">
        <v>53</v>
      </c>
      <c r="M42" s="59"/>
      <c r="N42" s="61">
        <v>35.71</v>
      </c>
      <c r="O42" s="52"/>
      <c r="P42" s="62">
        <v>15727.4</v>
      </c>
      <c r="Q42" s="52"/>
      <c r="R42" s="63" t="s">
        <v>2</v>
      </c>
      <c r="S42" s="59"/>
      <c r="T42" s="2" t="s">
        <v>2</v>
      </c>
    </row>
    <row r="43" spans="1:20" ht="11.25" customHeight="1">
      <c r="A43" s="28" t="s">
        <v>116</v>
      </c>
      <c r="B43" s="57" t="s">
        <v>117</v>
      </c>
      <c r="C43" s="51"/>
      <c r="D43" s="51"/>
      <c r="E43" s="51"/>
      <c r="F43" s="52"/>
      <c r="G43" s="58" t="s">
        <v>88</v>
      </c>
      <c r="H43" s="59"/>
      <c r="I43" s="2" t="s">
        <v>118</v>
      </c>
      <c r="J43" s="3"/>
      <c r="K43" s="4">
        <v>1048.41</v>
      </c>
      <c r="L43" s="76" t="s">
        <v>61</v>
      </c>
      <c r="M43" s="59"/>
      <c r="N43" s="61">
        <v>2.88</v>
      </c>
      <c r="O43" s="52"/>
      <c r="P43" s="62">
        <v>3019.42</v>
      </c>
      <c r="Q43" s="52"/>
      <c r="R43" s="63" t="s">
        <v>2</v>
      </c>
      <c r="S43" s="59"/>
      <c r="T43" s="2" t="s">
        <v>2</v>
      </c>
    </row>
    <row r="44" spans="1:20" ht="11.25" customHeight="1">
      <c r="A44" s="28" t="s">
        <v>119</v>
      </c>
      <c r="B44" s="57" t="s">
        <v>120</v>
      </c>
      <c r="C44" s="51"/>
      <c r="D44" s="51"/>
      <c r="E44" s="51"/>
      <c r="F44" s="52"/>
      <c r="G44" s="58" t="s">
        <v>73</v>
      </c>
      <c r="H44" s="59"/>
      <c r="I44" s="2" t="s">
        <v>121</v>
      </c>
      <c r="J44" s="3"/>
      <c r="K44" s="4">
        <v>93.17</v>
      </c>
      <c r="L44" s="76" t="s">
        <v>53</v>
      </c>
      <c r="M44" s="59"/>
      <c r="N44" s="61">
        <v>88</v>
      </c>
      <c r="O44" s="52"/>
      <c r="P44" s="62">
        <v>8198.96</v>
      </c>
      <c r="Q44" s="52"/>
      <c r="R44" s="63" t="s">
        <v>2</v>
      </c>
      <c r="S44" s="59"/>
      <c r="T44" s="2" t="s">
        <v>2</v>
      </c>
    </row>
    <row r="45" spans="1:20" ht="11.25" customHeight="1">
      <c r="A45" s="28" t="s">
        <v>122</v>
      </c>
      <c r="B45" s="57" t="s">
        <v>123</v>
      </c>
      <c r="C45" s="51"/>
      <c r="D45" s="51"/>
      <c r="E45" s="51"/>
      <c r="F45" s="52"/>
      <c r="G45" s="58" t="s">
        <v>73</v>
      </c>
      <c r="H45" s="59"/>
      <c r="I45" s="2" t="s">
        <v>101</v>
      </c>
      <c r="J45" s="3"/>
      <c r="K45" s="4">
        <v>1190.26</v>
      </c>
      <c r="L45" s="76" t="s">
        <v>53</v>
      </c>
      <c r="M45" s="59"/>
      <c r="N45" s="61">
        <v>4</v>
      </c>
      <c r="O45" s="52"/>
      <c r="P45" s="62">
        <v>4761.04</v>
      </c>
      <c r="Q45" s="52"/>
      <c r="R45" s="63" t="s">
        <v>2</v>
      </c>
      <c r="S45" s="59"/>
      <c r="T45" s="2" t="s">
        <v>2</v>
      </c>
    </row>
    <row r="46" spans="1:20" ht="11.25" customHeight="1">
      <c r="A46" s="28" t="s">
        <v>124</v>
      </c>
      <c r="B46" s="57" t="s">
        <v>125</v>
      </c>
      <c r="C46" s="51"/>
      <c r="D46" s="51"/>
      <c r="E46" s="51"/>
      <c r="F46" s="52"/>
      <c r="G46" s="58" t="s">
        <v>126</v>
      </c>
      <c r="H46" s="59"/>
      <c r="I46" s="2" t="s">
        <v>127</v>
      </c>
      <c r="J46" s="30" t="s">
        <v>128</v>
      </c>
      <c r="K46" s="4">
        <v>2435.1</v>
      </c>
      <c r="L46" s="76" t="s">
        <v>53</v>
      </c>
      <c r="M46" s="59"/>
      <c r="N46" s="61">
        <v>2.17</v>
      </c>
      <c r="O46" s="52"/>
      <c r="P46" s="62">
        <v>5284.17</v>
      </c>
      <c r="Q46" s="52"/>
      <c r="R46" s="63" t="s">
        <v>2</v>
      </c>
      <c r="S46" s="59"/>
      <c r="T46" s="2" t="s">
        <v>2</v>
      </c>
    </row>
    <row r="47" spans="1:20" ht="11.25" customHeight="1">
      <c r="A47" s="31" t="s">
        <v>129</v>
      </c>
      <c r="B47" s="57" t="s">
        <v>130</v>
      </c>
      <c r="C47" s="51"/>
      <c r="D47" s="51"/>
      <c r="E47" s="51"/>
      <c r="F47" s="52"/>
      <c r="G47" s="58" t="s">
        <v>131</v>
      </c>
      <c r="H47" s="59"/>
      <c r="I47" s="2" t="s">
        <v>53</v>
      </c>
      <c r="J47" s="34"/>
      <c r="K47" s="4">
        <v>2928.65</v>
      </c>
      <c r="L47" s="60" t="s">
        <v>52</v>
      </c>
      <c r="M47" s="59"/>
      <c r="N47" s="61">
        <v>1</v>
      </c>
      <c r="O47" s="52"/>
      <c r="P47" s="62">
        <v>2928.65</v>
      </c>
      <c r="Q47" s="52"/>
      <c r="R47" s="63" t="s">
        <v>2</v>
      </c>
      <c r="S47" s="59"/>
      <c r="T47" s="2" t="s">
        <v>2</v>
      </c>
    </row>
    <row r="48" spans="1:20" ht="11.25" customHeight="1">
      <c r="A48" s="28" t="s">
        <v>132</v>
      </c>
      <c r="B48" s="57" t="s">
        <v>133</v>
      </c>
      <c r="C48" s="51"/>
      <c r="D48" s="51"/>
      <c r="E48" s="51"/>
      <c r="F48" s="52"/>
      <c r="G48" s="58" t="s">
        <v>134</v>
      </c>
      <c r="H48" s="59"/>
      <c r="I48" s="2" t="s">
        <v>135</v>
      </c>
      <c r="J48" s="3"/>
      <c r="K48" s="4">
        <v>137.82</v>
      </c>
      <c r="L48" s="60" t="s">
        <v>52</v>
      </c>
      <c r="M48" s="59"/>
      <c r="N48" s="61">
        <v>44</v>
      </c>
      <c r="O48" s="52"/>
      <c r="P48" s="62">
        <v>6064.08</v>
      </c>
      <c r="Q48" s="52"/>
      <c r="R48" s="63" t="s">
        <v>2</v>
      </c>
      <c r="S48" s="59"/>
      <c r="T48" s="2" t="s">
        <v>2</v>
      </c>
    </row>
    <row r="49" spans="1:20" ht="11.25" customHeight="1">
      <c r="A49" s="64" t="s">
        <v>136</v>
      </c>
      <c r="B49" s="51"/>
      <c r="C49" s="51"/>
      <c r="D49" s="51"/>
      <c r="E49" s="51"/>
      <c r="F49" s="59"/>
      <c r="G49" s="65" t="s">
        <v>44</v>
      </c>
      <c r="H49" s="52"/>
      <c r="I49" s="66" t="s">
        <v>2</v>
      </c>
      <c r="J49" s="51"/>
      <c r="K49" s="51"/>
      <c r="L49" s="51"/>
      <c r="M49" s="51"/>
      <c r="N49" s="51"/>
      <c r="O49" s="51"/>
      <c r="P49" s="67">
        <v>17475.56</v>
      </c>
      <c r="Q49" s="52"/>
      <c r="R49" s="68">
        <v>20621.16</v>
      </c>
      <c r="S49" s="59"/>
      <c r="T49" s="1">
        <v>0.3</v>
      </c>
    </row>
    <row r="50" spans="1:20" ht="21" customHeight="1">
      <c r="A50" s="28" t="s">
        <v>137</v>
      </c>
      <c r="B50" s="57" t="s">
        <v>138</v>
      </c>
      <c r="C50" s="51"/>
      <c r="D50" s="51"/>
      <c r="E50" s="51"/>
      <c r="F50" s="52"/>
      <c r="G50" s="58" t="s">
        <v>139</v>
      </c>
      <c r="H50" s="59"/>
      <c r="I50" s="2" t="s">
        <v>53</v>
      </c>
      <c r="J50" s="3"/>
      <c r="K50" s="4">
        <v>572.34</v>
      </c>
      <c r="L50" s="76" t="s">
        <v>140</v>
      </c>
      <c r="M50" s="59"/>
      <c r="N50" s="61">
        <v>12</v>
      </c>
      <c r="O50" s="52"/>
      <c r="P50" s="62">
        <v>6868.08</v>
      </c>
      <c r="Q50" s="52"/>
      <c r="R50" s="63" t="s">
        <v>2</v>
      </c>
      <c r="S50" s="59"/>
      <c r="T50" s="25" t="s">
        <v>2</v>
      </c>
    </row>
    <row r="51" spans="1:20" ht="21" customHeight="1">
      <c r="A51" s="28" t="s">
        <v>141</v>
      </c>
      <c r="B51" s="92" t="s">
        <v>142</v>
      </c>
      <c r="C51" s="93"/>
      <c r="D51" s="93"/>
      <c r="E51" s="93"/>
      <c r="F51" s="94"/>
      <c r="G51" s="58" t="s">
        <v>73</v>
      </c>
      <c r="H51" s="59"/>
      <c r="I51" s="25" t="s">
        <v>53</v>
      </c>
      <c r="J51" s="3"/>
      <c r="K51" s="6">
        <v>355.84</v>
      </c>
      <c r="L51" s="76" t="s">
        <v>140</v>
      </c>
      <c r="M51" s="59"/>
      <c r="N51" s="88">
        <v>12</v>
      </c>
      <c r="O51" s="94"/>
      <c r="P51" s="99">
        <v>4270.08</v>
      </c>
      <c r="Q51" s="94"/>
      <c r="R51" s="63" t="s">
        <v>2</v>
      </c>
      <c r="S51" s="59"/>
      <c r="T51" s="35" t="s">
        <v>2</v>
      </c>
    </row>
    <row r="52" spans="1:20" ht="21" customHeight="1">
      <c r="A52" s="28" t="s">
        <v>143</v>
      </c>
      <c r="B52" s="77" t="s">
        <v>144</v>
      </c>
      <c r="C52" s="78"/>
      <c r="D52" s="78"/>
      <c r="E52" s="78"/>
      <c r="F52" s="79"/>
      <c r="G52" s="58" t="s">
        <v>73</v>
      </c>
      <c r="H52" s="59"/>
      <c r="I52" s="35" t="s">
        <v>61</v>
      </c>
      <c r="J52" s="3"/>
      <c r="K52" s="5">
        <v>13.54</v>
      </c>
      <c r="L52" s="76" t="s">
        <v>140</v>
      </c>
      <c r="M52" s="59"/>
      <c r="N52" s="82">
        <v>24</v>
      </c>
      <c r="O52" s="79"/>
      <c r="P52" s="83">
        <v>324.96</v>
      </c>
      <c r="Q52" s="79"/>
      <c r="R52" s="63" t="s">
        <v>2</v>
      </c>
      <c r="S52" s="59"/>
      <c r="T52" s="35" t="s">
        <v>2</v>
      </c>
    </row>
    <row r="53" spans="1:20" ht="21" customHeight="1">
      <c r="A53" s="28" t="s">
        <v>145</v>
      </c>
      <c r="B53" s="77" t="s">
        <v>146</v>
      </c>
      <c r="C53" s="78"/>
      <c r="D53" s="78"/>
      <c r="E53" s="78"/>
      <c r="F53" s="79"/>
      <c r="G53" s="58" t="s">
        <v>73</v>
      </c>
      <c r="H53" s="59"/>
      <c r="I53" s="35" t="s">
        <v>95</v>
      </c>
      <c r="J53" s="3"/>
      <c r="K53" s="5">
        <v>80.78</v>
      </c>
      <c r="L53" s="76" t="s">
        <v>140</v>
      </c>
      <c r="M53" s="59"/>
      <c r="N53" s="82">
        <v>36</v>
      </c>
      <c r="O53" s="79"/>
      <c r="P53" s="83">
        <v>2908.08</v>
      </c>
      <c r="Q53" s="79"/>
      <c r="R53" s="63" t="s">
        <v>2</v>
      </c>
      <c r="S53" s="59"/>
      <c r="T53" s="35" t="s">
        <v>2</v>
      </c>
    </row>
    <row r="54" spans="1:20" ht="21" customHeight="1">
      <c r="A54" s="31" t="s">
        <v>147</v>
      </c>
      <c r="B54" s="77" t="s">
        <v>148</v>
      </c>
      <c r="C54" s="78"/>
      <c r="D54" s="78"/>
      <c r="E54" s="78"/>
      <c r="F54" s="79"/>
      <c r="G54" s="58" t="s">
        <v>73</v>
      </c>
      <c r="H54" s="59"/>
      <c r="I54" s="35" t="s">
        <v>53</v>
      </c>
      <c r="J54" s="34"/>
      <c r="K54" s="5">
        <v>7.19</v>
      </c>
      <c r="L54" s="76" t="s">
        <v>140</v>
      </c>
      <c r="M54" s="59"/>
      <c r="N54" s="82">
        <v>12</v>
      </c>
      <c r="O54" s="79"/>
      <c r="P54" s="83">
        <v>86.28</v>
      </c>
      <c r="Q54" s="79"/>
      <c r="R54" s="63" t="s">
        <v>2</v>
      </c>
      <c r="S54" s="59"/>
      <c r="T54" s="35" t="s">
        <v>2</v>
      </c>
    </row>
    <row r="55" spans="1:20" ht="11.25" customHeight="1">
      <c r="A55" s="28" t="s">
        <v>149</v>
      </c>
      <c r="B55" s="77" t="s">
        <v>150</v>
      </c>
      <c r="C55" s="78"/>
      <c r="D55" s="78"/>
      <c r="E55" s="78"/>
      <c r="F55" s="79"/>
      <c r="G55" s="58" t="s">
        <v>73</v>
      </c>
      <c r="H55" s="59"/>
      <c r="I55" s="35" t="s">
        <v>95</v>
      </c>
      <c r="J55" s="3"/>
      <c r="K55" s="5">
        <v>15</v>
      </c>
      <c r="L55" s="76" t="s">
        <v>140</v>
      </c>
      <c r="M55" s="59"/>
      <c r="N55" s="82">
        <v>36</v>
      </c>
      <c r="O55" s="79"/>
      <c r="P55" s="83">
        <v>540</v>
      </c>
      <c r="Q55" s="79"/>
      <c r="R55" s="63" t="s">
        <v>2</v>
      </c>
      <c r="S55" s="59"/>
      <c r="T55" s="35" t="s">
        <v>2</v>
      </c>
    </row>
    <row r="56" spans="1:20" ht="21" customHeight="1">
      <c r="A56" s="28" t="s">
        <v>151</v>
      </c>
      <c r="B56" s="77" t="s">
        <v>152</v>
      </c>
      <c r="C56" s="78"/>
      <c r="D56" s="78"/>
      <c r="E56" s="78"/>
      <c r="F56" s="79"/>
      <c r="G56" s="58" t="s">
        <v>73</v>
      </c>
      <c r="H56" s="59"/>
      <c r="I56" s="35" t="s">
        <v>53</v>
      </c>
      <c r="J56" s="3"/>
      <c r="K56" s="5">
        <v>7.39</v>
      </c>
      <c r="L56" s="76" t="s">
        <v>140</v>
      </c>
      <c r="M56" s="59"/>
      <c r="N56" s="82">
        <v>12</v>
      </c>
      <c r="O56" s="79"/>
      <c r="P56" s="83">
        <v>88.68</v>
      </c>
      <c r="Q56" s="79"/>
      <c r="R56" s="63" t="s">
        <v>2</v>
      </c>
      <c r="S56" s="59"/>
      <c r="T56" s="35" t="s">
        <v>2</v>
      </c>
    </row>
    <row r="57" spans="1:20" ht="30.75" customHeight="1">
      <c r="A57" s="28" t="s">
        <v>153</v>
      </c>
      <c r="B57" s="73" t="s">
        <v>154</v>
      </c>
      <c r="C57" s="74"/>
      <c r="D57" s="74"/>
      <c r="E57" s="74"/>
      <c r="F57" s="75"/>
      <c r="G57" s="58" t="s">
        <v>73</v>
      </c>
      <c r="H57" s="59"/>
      <c r="I57" s="35" t="s">
        <v>53</v>
      </c>
      <c r="J57" s="3"/>
      <c r="K57" s="5">
        <v>19.34</v>
      </c>
      <c r="L57" s="76" t="s">
        <v>101</v>
      </c>
      <c r="M57" s="59"/>
      <c r="N57" s="80">
        <v>4</v>
      </c>
      <c r="O57" s="75"/>
      <c r="P57" s="81">
        <v>77.36</v>
      </c>
      <c r="Q57" s="75"/>
      <c r="R57" s="63" t="s">
        <v>2</v>
      </c>
      <c r="S57" s="59"/>
      <c r="T57" s="25" t="s">
        <v>2</v>
      </c>
    </row>
    <row r="58" spans="1:20" ht="21" customHeight="1">
      <c r="A58" s="28" t="s">
        <v>155</v>
      </c>
      <c r="B58" s="57" t="s">
        <v>156</v>
      </c>
      <c r="C58" s="51"/>
      <c r="D58" s="51"/>
      <c r="E58" s="51"/>
      <c r="F58" s="52"/>
      <c r="G58" s="58" t="s">
        <v>73</v>
      </c>
      <c r="H58" s="59"/>
      <c r="I58" s="25" t="s">
        <v>53</v>
      </c>
      <c r="J58" s="3"/>
      <c r="K58" s="6">
        <v>102.51</v>
      </c>
      <c r="L58" s="76" t="s">
        <v>101</v>
      </c>
      <c r="M58" s="59"/>
      <c r="N58" s="61">
        <v>4</v>
      </c>
      <c r="O58" s="52"/>
      <c r="P58" s="62">
        <v>410.04</v>
      </c>
      <c r="Q58" s="52"/>
      <c r="R58" s="63" t="s">
        <v>2</v>
      </c>
      <c r="S58" s="59"/>
      <c r="T58" s="2" t="s">
        <v>2</v>
      </c>
    </row>
    <row r="59" spans="1:20" ht="21" customHeight="1">
      <c r="A59" s="28" t="s">
        <v>157</v>
      </c>
      <c r="B59" s="57" t="s">
        <v>158</v>
      </c>
      <c r="C59" s="51"/>
      <c r="D59" s="51"/>
      <c r="E59" s="51"/>
      <c r="F59" s="52"/>
      <c r="G59" s="58" t="s">
        <v>73</v>
      </c>
      <c r="H59" s="59"/>
      <c r="I59" s="2" t="s">
        <v>53</v>
      </c>
      <c r="J59" s="3"/>
      <c r="K59" s="4">
        <v>38.67</v>
      </c>
      <c r="L59" s="76" t="s">
        <v>101</v>
      </c>
      <c r="M59" s="59"/>
      <c r="N59" s="61">
        <v>4</v>
      </c>
      <c r="O59" s="52"/>
      <c r="P59" s="62">
        <v>154.68</v>
      </c>
      <c r="Q59" s="52"/>
      <c r="R59" s="63" t="s">
        <v>2</v>
      </c>
      <c r="S59" s="59"/>
      <c r="T59" s="2" t="s">
        <v>2</v>
      </c>
    </row>
    <row r="60" spans="1:20" ht="21" customHeight="1">
      <c r="A60" s="28" t="s">
        <v>159</v>
      </c>
      <c r="B60" s="57" t="s">
        <v>160</v>
      </c>
      <c r="C60" s="51"/>
      <c r="D60" s="51"/>
      <c r="E60" s="51"/>
      <c r="F60" s="52"/>
      <c r="G60" s="58" t="s">
        <v>73</v>
      </c>
      <c r="H60" s="59"/>
      <c r="I60" s="2" t="s">
        <v>53</v>
      </c>
      <c r="J60" s="34"/>
      <c r="K60" s="4">
        <v>273.48</v>
      </c>
      <c r="L60" s="76" t="s">
        <v>101</v>
      </c>
      <c r="M60" s="59"/>
      <c r="N60" s="61">
        <v>4</v>
      </c>
      <c r="O60" s="52"/>
      <c r="P60" s="62">
        <v>1093.92</v>
      </c>
      <c r="Q60" s="52"/>
      <c r="R60" s="63" t="s">
        <v>2</v>
      </c>
      <c r="S60" s="59"/>
      <c r="T60" s="2" t="s">
        <v>2</v>
      </c>
    </row>
    <row r="61" spans="1:20" ht="21" customHeight="1">
      <c r="A61" s="31" t="s">
        <v>161</v>
      </c>
      <c r="B61" s="57" t="s">
        <v>162</v>
      </c>
      <c r="C61" s="51"/>
      <c r="D61" s="51"/>
      <c r="E61" s="51"/>
      <c r="F61" s="52"/>
      <c r="G61" s="58" t="s">
        <v>163</v>
      </c>
      <c r="H61" s="59"/>
      <c r="I61" s="2" t="s">
        <v>53</v>
      </c>
      <c r="J61" s="3"/>
      <c r="K61" s="4">
        <v>18.15</v>
      </c>
      <c r="L61" s="76" t="s">
        <v>140</v>
      </c>
      <c r="M61" s="59"/>
      <c r="N61" s="61">
        <v>12</v>
      </c>
      <c r="O61" s="52"/>
      <c r="P61" s="62">
        <v>217.8</v>
      </c>
      <c r="Q61" s="52"/>
      <c r="R61" s="63" t="s">
        <v>2</v>
      </c>
      <c r="S61" s="59"/>
      <c r="T61" s="2" t="s">
        <v>2</v>
      </c>
    </row>
    <row r="62" spans="1:20" ht="21" customHeight="1">
      <c r="A62" s="28" t="s">
        <v>164</v>
      </c>
      <c r="B62" s="57" t="s">
        <v>165</v>
      </c>
      <c r="C62" s="51"/>
      <c r="D62" s="51"/>
      <c r="E62" s="51"/>
      <c r="F62" s="52"/>
      <c r="G62" s="58" t="s">
        <v>73</v>
      </c>
      <c r="H62" s="59"/>
      <c r="I62" s="2" t="s">
        <v>61</v>
      </c>
      <c r="J62" s="3"/>
      <c r="K62" s="4">
        <v>18.15</v>
      </c>
      <c r="L62" s="76" t="s">
        <v>140</v>
      </c>
      <c r="M62" s="59"/>
      <c r="N62" s="61">
        <v>24</v>
      </c>
      <c r="O62" s="52"/>
      <c r="P62" s="62">
        <v>435.6</v>
      </c>
      <c r="Q62" s="52"/>
      <c r="R62" s="63" t="s">
        <v>2</v>
      </c>
      <c r="S62" s="59"/>
      <c r="T62" s="2" t="s">
        <v>2</v>
      </c>
    </row>
    <row r="63" spans="1:20" ht="11.25" customHeight="1">
      <c r="A63" s="64" t="s">
        <v>166</v>
      </c>
      <c r="B63" s="51"/>
      <c r="C63" s="51"/>
      <c r="D63" s="51"/>
      <c r="E63" s="51"/>
      <c r="F63" s="59"/>
      <c r="G63" s="65" t="s">
        <v>44</v>
      </c>
      <c r="H63" s="52"/>
      <c r="I63" s="66" t="s">
        <v>2</v>
      </c>
      <c r="J63" s="51"/>
      <c r="K63" s="51"/>
      <c r="L63" s="51"/>
      <c r="M63" s="51"/>
      <c r="N63" s="51"/>
      <c r="O63" s="51"/>
      <c r="P63" s="67">
        <v>3594.23</v>
      </c>
      <c r="Q63" s="52"/>
      <c r="R63" s="68">
        <v>4241.19</v>
      </c>
      <c r="S63" s="59"/>
      <c r="T63" s="1">
        <v>0.06</v>
      </c>
    </row>
    <row r="64" spans="1:20" ht="21" customHeight="1">
      <c r="A64" s="28" t="s">
        <v>167</v>
      </c>
      <c r="B64" s="57" t="s">
        <v>168</v>
      </c>
      <c r="C64" s="51"/>
      <c r="D64" s="51"/>
      <c r="E64" s="51"/>
      <c r="F64" s="52"/>
      <c r="G64" s="58" t="s">
        <v>169</v>
      </c>
      <c r="H64" s="59"/>
      <c r="I64" s="2" t="s">
        <v>170</v>
      </c>
      <c r="J64" s="3"/>
      <c r="K64" s="4">
        <v>26.2</v>
      </c>
      <c r="L64" s="76" t="s">
        <v>61</v>
      </c>
      <c r="M64" s="59"/>
      <c r="N64" s="61">
        <v>80</v>
      </c>
      <c r="O64" s="52"/>
      <c r="P64" s="62">
        <v>2096</v>
      </c>
      <c r="Q64" s="52"/>
      <c r="R64" s="63" t="s">
        <v>2</v>
      </c>
      <c r="S64" s="59"/>
      <c r="T64" s="2" t="s">
        <v>2</v>
      </c>
    </row>
    <row r="65" spans="1:20" ht="11.25" customHeight="1">
      <c r="A65" s="28" t="s">
        <v>171</v>
      </c>
      <c r="B65" s="57" t="s">
        <v>172</v>
      </c>
      <c r="C65" s="51"/>
      <c r="D65" s="51"/>
      <c r="E65" s="51"/>
      <c r="F65" s="52"/>
      <c r="G65" s="58" t="s">
        <v>73</v>
      </c>
      <c r="H65" s="59"/>
      <c r="I65" s="2" t="s">
        <v>53</v>
      </c>
      <c r="J65" s="3"/>
      <c r="K65" s="6">
        <v>131.15</v>
      </c>
      <c r="L65" s="76" t="s">
        <v>53</v>
      </c>
      <c r="M65" s="59"/>
      <c r="N65" s="61">
        <v>1</v>
      </c>
      <c r="O65" s="52"/>
      <c r="P65" s="62">
        <v>131.15</v>
      </c>
      <c r="Q65" s="52"/>
      <c r="R65" s="63" t="s">
        <v>2</v>
      </c>
      <c r="S65" s="59"/>
      <c r="T65" s="25" t="s">
        <v>2</v>
      </c>
    </row>
    <row r="66" spans="1:20" ht="11.25" customHeight="1">
      <c r="A66" s="28" t="s">
        <v>173</v>
      </c>
      <c r="B66" s="57" t="s">
        <v>174</v>
      </c>
      <c r="C66" s="51"/>
      <c r="D66" s="51"/>
      <c r="E66" s="51"/>
      <c r="F66" s="52"/>
      <c r="G66" s="58" t="s">
        <v>73</v>
      </c>
      <c r="H66" s="59"/>
      <c r="I66" s="25" t="s">
        <v>135</v>
      </c>
      <c r="J66" s="3"/>
      <c r="K66" s="4">
        <v>31.07</v>
      </c>
      <c r="L66" s="60" t="s">
        <v>52</v>
      </c>
      <c r="M66" s="59"/>
      <c r="N66" s="61">
        <v>44</v>
      </c>
      <c r="O66" s="52"/>
      <c r="P66" s="62">
        <v>1367.08</v>
      </c>
      <c r="Q66" s="52"/>
      <c r="R66" s="63" t="s">
        <v>2</v>
      </c>
      <c r="S66" s="59"/>
      <c r="T66" s="2" t="s">
        <v>2</v>
      </c>
    </row>
    <row r="67" spans="1:20" ht="11.25" customHeight="1">
      <c r="A67" s="64" t="s">
        <v>175</v>
      </c>
      <c r="B67" s="51"/>
      <c r="C67" s="51"/>
      <c r="D67" s="51"/>
      <c r="E67" s="51"/>
      <c r="F67" s="59"/>
      <c r="G67" s="65" t="s">
        <v>44</v>
      </c>
      <c r="H67" s="52"/>
      <c r="I67" s="66" t="s">
        <v>2</v>
      </c>
      <c r="J67" s="51"/>
      <c r="K67" s="51"/>
      <c r="L67" s="51"/>
      <c r="M67" s="51"/>
      <c r="N67" s="51"/>
      <c r="O67" s="51"/>
      <c r="P67" s="67">
        <v>118895.4</v>
      </c>
      <c r="Q67" s="52"/>
      <c r="R67" s="68">
        <v>140296.57</v>
      </c>
      <c r="S67" s="59"/>
      <c r="T67" s="1">
        <v>2.02</v>
      </c>
    </row>
    <row r="68" spans="1:20" ht="21" customHeight="1">
      <c r="A68" s="31" t="s">
        <v>176</v>
      </c>
      <c r="B68" s="57" t="s">
        <v>177</v>
      </c>
      <c r="C68" s="51"/>
      <c r="D68" s="51"/>
      <c r="E68" s="51"/>
      <c r="F68" s="52"/>
      <c r="G68" s="58" t="s">
        <v>44</v>
      </c>
      <c r="H68" s="59"/>
      <c r="I68" s="2" t="s">
        <v>178</v>
      </c>
      <c r="J68" s="3"/>
      <c r="K68" s="4">
        <v>4.42</v>
      </c>
      <c r="L68" s="76" t="s">
        <v>53</v>
      </c>
      <c r="M68" s="59"/>
      <c r="N68" s="61">
        <v>86.2</v>
      </c>
      <c r="O68" s="52"/>
      <c r="P68" s="62">
        <v>381</v>
      </c>
      <c r="Q68" s="52"/>
      <c r="R68" s="63" t="s">
        <v>2</v>
      </c>
      <c r="S68" s="59"/>
      <c r="T68" s="2" t="s">
        <v>2</v>
      </c>
    </row>
    <row r="69" spans="1:20" ht="11.25" customHeight="1">
      <c r="A69" s="28" t="s">
        <v>179</v>
      </c>
      <c r="B69" s="57" t="s">
        <v>180</v>
      </c>
      <c r="C69" s="51"/>
      <c r="D69" s="51"/>
      <c r="E69" s="51"/>
      <c r="F69" s="52"/>
      <c r="G69" s="58" t="s">
        <v>44</v>
      </c>
      <c r="H69" s="59"/>
      <c r="I69" s="2" t="s">
        <v>181</v>
      </c>
      <c r="J69" s="3"/>
      <c r="K69" s="4">
        <v>4.74</v>
      </c>
      <c r="L69" s="76" t="s">
        <v>101</v>
      </c>
      <c r="M69" s="59"/>
      <c r="N69" s="61">
        <v>24.4</v>
      </c>
      <c r="O69" s="52"/>
      <c r="P69" s="62">
        <v>115.64</v>
      </c>
      <c r="Q69" s="52"/>
      <c r="R69" s="63" t="s">
        <v>2</v>
      </c>
      <c r="S69" s="59"/>
      <c r="T69" s="2" t="s">
        <v>2</v>
      </c>
    </row>
    <row r="70" spans="1:20" ht="11.25" customHeight="1">
      <c r="A70" s="28" t="s">
        <v>182</v>
      </c>
      <c r="B70" s="57" t="s">
        <v>183</v>
      </c>
      <c r="C70" s="51"/>
      <c r="D70" s="51"/>
      <c r="E70" s="51"/>
      <c r="F70" s="52"/>
      <c r="G70" s="58" t="s">
        <v>184</v>
      </c>
      <c r="H70" s="59"/>
      <c r="I70" s="2" t="s">
        <v>185</v>
      </c>
      <c r="J70" s="3"/>
      <c r="K70" s="4">
        <v>3.85</v>
      </c>
      <c r="L70" s="76" t="s">
        <v>101</v>
      </c>
      <c r="M70" s="59"/>
      <c r="N70" s="61">
        <v>185.6</v>
      </c>
      <c r="O70" s="52"/>
      <c r="P70" s="62">
        <v>714.56</v>
      </c>
      <c r="Q70" s="52"/>
      <c r="R70" s="63" t="s">
        <v>2</v>
      </c>
      <c r="S70" s="59"/>
      <c r="T70" s="2" t="s">
        <v>2</v>
      </c>
    </row>
    <row r="71" spans="1:20" ht="11.25" customHeight="1">
      <c r="A71" s="28" t="s">
        <v>186</v>
      </c>
      <c r="B71" s="57" t="s">
        <v>187</v>
      </c>
      <c r="C71" s="51"/>
      <c r="D71" s="51"/>
      <c r="E71" s="51"/>
      <c r="F71" s="52"/>
      <c r="G71" s="58" t="s">
        <v>44</v>
      </c>
      <c r="H71" s="59"/>
      <c r="I71" s="2" t="s">
        <v>188</v>
      </c>
      <c r="J71" s="3"/>
      <c r="K71" s="4">
        <v>3.97</v>
      </c>
      <c r="L71" s="76" t="s">
        <v>101</v>
      </c>
      <c r="M71" s="59"/>
      <c r="N71" s="61">
        <v>19.2</v>
      </c>
      <c r="O71" s="52"/>
      <c r="P71" s="62">
        <v>76.24</v>
      </c>
      <c r="Q71" s="52"/>
      <c r="R71" s="63" t="s">
        <v>2</v>
      </c>
      <c r="S71" s="59"/>
      <c r="T71" s="2" t="s">
        <v>2</v>
      </c>
    </row>
    <row r="72" spans="1:20" ht="11.25" customHeight="1">
      <c r="A72" s="28" t="s">
        <v>189</v>
      </c>
      <c r="B72" s="57" t="s">
        <v>190</v>
      </c>
      <c r="C72" s="51"/>
      <c r="D72" s="51"/>
      <c r="E72" s="51"/>
      <c r="F72" s="52"/>
      <c r="G72" s="58" t="s">
        <v>44</v>
      </c>
      <c r="H72" s="59"/>
      <c r="I72" s="2" t="s">
        <v>191</v>
      </c>
      <c r="J72" s="3"/>
      <c r="K72" s="4">
        <v>2.35</v>
      </c>
      <c r="L72" s="76" t="s">
        <v>101</v>
      </c>
      <c r="M72" s="59"/>
      <c r="N72" s="61">
        <v>36</v>
      </c>
      <c r="O72" s="52"/>
      <c r="P72" s="62">
        <v>84.6</v>
      </c>
      <c r="Q72" s="52"/>
      <c r="R72" s="63" t="s">
        <v>2</v>
      </c>
      <c r="S72" s="59"/>
      <c r="T72" s="25" t="s">
        <v>2</v>
      </c>
    </row>
    <row r="73" spans="1:20" ht="11.25" customHeight="1">
      <c r="A73" s="28" t="s">
        <v>192</v>
      </c>
      <c r="B73" s="92" t="s">
        <v>193</v>
      </c>
      <c r="C73" s="93"/>
      <c r="D73" s="93"/>
      <c r="E73" s="93"/>
      <c r="F73" s="94"/>
      <c r="G73" s="58" t="s">
        <v>44</v>
      </c>
      <c r="H73" s="59"/>
      <c r="I73" s="25" t="s">
        <v>194</v>
      </c>
      <c r="J73" s="3"/>
      <c r="K73" s="6">
        <v>2.97</v>
      </c>
      <c r="L73" s="76" t="s">
        <v>140</v>
      </c>
      <c r="M73" s="59"/>
      <c r="N73" s="88">
        <v>1584</v>
      </c>
      <c r="O73" s="94"/>
      <c r="P73" s="99">
        <v>4704.48</v>
      </c>
      <c r="Q73" s="94"/>
      <c r="R73" s="63" t="s">
        <v>2</v>
      </c>
      <c r="S73" s="59"/>
      <c r="T73" s="35" t="s">
        <v>2</v>
      </c>
    </row>
    <row r="74" spans="1:20" ht="11.25" customHeight="1">
      <c r="A74" s="31" t="s">
        <v>195</v>
      </c>
      <c r="B74" s="77" t="s">
        <v>196</v>
      </c>
      <c r="C74" s="78"/>
      <c r="D74" s="78"/>
      <c r="E74" s="78"/>
      <c r="F74" s="79"/>
      <c r="G74" s="58" t="s">
        <v>184</v>
      </c>
      <c r="H74" s="59"/>
      <c r="I74" s="35" t="s">
        <v>197</v>
      </c>
      <c r="J74" s="34"/>
      <c r="K74" s="5">
        <v>2.84</v>
      </c>
      <c r="L74" s="76" t="s">
        <v>101</v>
      </c>
      <c r="M74" s="59"/>
      <c r="N74" s="82">
        <v>24</v>
      </c>
      <c r="O74" s="79"/>
      <c r="P74" s="83">
        <v>68.16</v>
      </c>
      <c r="Q74" s="79"/>
      <c r="R74" s="63" t="s">
        <v>2</v>
      </c>
      <c r="S74" s="59"/>
      <c r="T74" s="35" t="s">
        <v>2</v>
      </c>
    </row>
    <row r="75" spans="1:20" ht="21" customHeight="1">
      <c r="A75" s="28" t="s">
        <v>198</v>
      </c>
      <c r="B75" s="77" t="s">
        <v>199</v>
      </c>
      <c r="C75" s="78"/>
      <c r="D75" s="78"/>
      <c r="E75" s="78"/>
      <c r="F75" s="79"/>
      <c r="G75" s="58" t="s">
        <v>44</v>
      </c>
      <c r="H75" s="59"/>
      <c r="I75" s="35" t="s">
        <v>200</v>
      </c>
      <c r="J75" s="3"/>
      <c r="K75" s="5">
        <v>1.02</v>
      </c>
      <c r="L75" s="76" t="s">
        <v>201</v>
      </c>
      <c r="M75" s="59"/>
      <c r="N75" s="82">
        <v>25646.4</v>
      </c>
      <c r="O75" s="79"/>
      <c r="P75" s="83">
        <v>26159.36</v>
      </c>
      <c r="Q75" s="79"/>
      <c r="R75" s="63" t="s">
        <v>2</v>
      </c>
      <c r="S75" s="59"/>
      <c r="T75" s="35" t="s">
        <v>2</v>
      </c>
    </row>
    <row r="76" spans="1:20" ht="21" customHeight="1">
      <c r="A76" s="28" t="s">
        <v>202</v>
      </c>
      <c r="B76" s="77" t="s">
        <v>203</v>
      </c>
      <c r="C76" s="78"/>
      <c r="D76" s="78"/>
      <c r="E76" s="78"/>
      <c r="F76" s="79"/>
      <c r="G76" s="58" t="s">
        <v>44</v>
      </c>
      <c r="H76" s="59"/>
      <c r="I76" s="35" t="s">
        <v>204</v>
      </c>
      <c r="J76" s="3"/>
      <c r="K76" s="5">
        <v>1.31</v>
      </c>
      <c r="L76" s="76" t="s">
        <v>201</v>
      </c>
      <c r="M76" s="59"/>
      <c r="N76" s="82">
        <v>38480</v>
      </c>
      <c r="O76" s="79"/>
      <c r="P76" s="83">
        <v>50408.8</v>
      </c>
      <c r="Q76" s="79"/>
      <c r="R76" s="63" t="s">
        <v>2</v>
      </c>
      <c r="S76" s="59"/>
      <c r="T76" s="35" t="s">
        <v>2</v>
      </c>
    </row>
    <row r="77" spans="1:20" ht="21" customHeight="1">
      <c r="A77" s="28" t="s">
        <v>205</v>
      </c>
      <c r="B77" s="77" t="s">
        <v>206</v>
      </c>
      <c r="C77" s="78"/>
      <c r="D77" s="78"/>
      <c r="E77" s="78"/>
      <c r="F77" s="79"/>
      <c r="G77" s="58" t="s">
        <v>44</v>
      </c>
      <c r="H77" s="59"/>
      <c r="I77" s="35" t="s">
        <v>200</v>
      </c>
      <c r="J77" s="3"/>
      <c r="K77" s="5">
        <v>4.19</v>
      </c>
      <c r="L77" s="76" t="s">
        <v>140</v>
      </c>
      <c r="M77" s="59"/>
      <c r="N77" s="82">
        <v>2959.2</v>
      </c>
      <c r="O77" s="79"/>
      <c r="P77" s="83">
        <v>12399</v>
      </c>
      <c r="Q77" s="79"/>
      <c r="R77" s="63" t="s">
        <v>2</v>
      </c>
      <c r="S77" s="59"/>
      <c r="T77" s="35" t="s">
        <v>2</v>
      </c>
    </row>
    <row r="78" spans="1:20" ht="21" customHeight="1">
      <c r="A78" s="28" t="s">
        <v>207</v>
      </c>
      <c r="B78" s="77" t="s">
        <v>208</v>
      </c>
      <c r="C78" s="78"/>
      <c r="D78" s="78"/>
      <c r="E78" s="78"/>
      <c r="F78" s="79"/>
      <c r="G78" s="58" t="s">
        <v>44</v>
      </c>
      <c r="H78" s="59"/>
      <c r="I78" s="35" t="s">
        <v>204</v>
      </c>
      <c r="J78" s="3"/>
      <c r="K78" s="5">
        <v>4.78</v>
      </c>
      <c r="L78" s="76" t="s">
        <v>140</v>
      </c>
      <c r="M78" s="59"/>
      <c r="N78" s="82">
        <v>4440</v>
      </c>
      <c r="O78" s="79"/>
      <c r="P78" s="83">
        <v>21223.2</v>
      </c>
      <c r="Q78" s="79"/>
      <c r="R78" s="63" t="s">
        <v>2</v>
      </c>
      <c r="S78" s="59"/>
      <c r="T78" s="35" t="s">
        <v>2</v>
      </c>
    </row>
    <row r="79" spans="1:20" ht="11.25" customHeight="1">
      <c r="A79" s="28" t="s">
        <v>209</v>
      </c>
      <c r="B79" s="73" t="s">
        <v>210</v>
      </c>
      <c r="C79" s="74"/>
      <c r="D79" s="74"/>
      <c r="E79" s="74"/>
      <c r="F79" s="75"/>
      <c r="G79" s="58" t="s">
        <v>44</v>
      </c>
      <c r="H79" s="59"/>
      <c r="I79" s="35" t="s">
        <v>211</v>
      </c>
      <c r="J79" s="3"/>
      <c r="K79" s="5">
        <v>10.78</v>
      </c>
      <c r="L79" s="76" t="s">
        <v>61</v>
      </c>
      <c r="M79" s="59"/>
      <c r="N79" s="80">
        <v>112.2</v>
      </c>
      <c r="O79" s="75"/>
      <c r="P79" s="81">
        <v>1209.52</v>
      </c>
      <c r="Q79" s="75"/>
      <c r="R79" s="63" t="s">
        <v>2</v>
      </c>
      <c r="S79" s="59"/>
      <c r="T79" s="25" t="s">
        <v>2</v>
      </c>
    </row>
    <row r="80" spans="1:20" ht="11.25" customHeight="1">
      <c r="A80" s="31" t="s">
        <v>212</v>
      </c>
      <c r="B80" s="57" t="s">
        <v>213</v>
      </c>
      <c r="C80" s="51"/>
      <c r="D80" s="51"/>
      <c r="E80" s="51"/>
      <c r="F80" s="52"/>
      <c r="G80" s="58" t="s">
        <v>214</v>
      </c>
      <c r="H80" s="59"/>
      <c r="I80" s="25" t="s">
        <v>215</v>
      </c>
      <c r="J80" s="34"/>
      <c r="K80" s="6">
        <v>2.19</v>
      </c>
      <c r="L80" s="76" t="s">
        <v>140</v>
      </c>
      <c r="M80" s="59"/>
      <c r="N80" s="61">
        <v>616.8</v>
      </c>
      <c r="O80" s="52"/>
      <c r="P80" s="62">
        <v>1350.84</v>
      </c>
      <c r="Q80" s="52"/>
      <c r="R80" s="63" t="s">
        <v>2</v>
      </c>
      <c r="S80" s="59"/>
      <c r="T80" s="2" t="s">
        <v>2</v>
      </c>
    </row>
    <row r="81" spans="1:20" ht="11.25" customHeight="1">
      <c r="A81" s="64" t="s">
        <v>216</v>
      </c>
      <c r="B81" s="51"/>
      <c r="C81" s="51"/>
      <c r="D81" s="51"/>
      <c r="E81" s="51"/>
      <c r="F81" s="59"/>
      <c r="G81" s="65" t="s">
        <v>44</v>
      </c>
      <c r="H81" s="52"/>
      <c r="I81" s="66" t="s">
        <v>2</v>
      </c>
      <c r="J81" s="51"/>
      <c r="K81" s="51"/>
      <c r="L81" s="51"/>
      <c r="M81" s="51"/>
      <c r="N81" s="51"/>
      <c r="O81" s="51"/>
      <c r="P81" s="67">
        <f>SUM(P82:Q98)</f>
        <v>286921.562</v>
      </c>
      <c r="Q81" s="52"/>
      <c r="R81" s="68">
        <f>P81*1.18</f>
        <v>338567.44315999997</v>
      </c>
      <c r="S81" s="59"/>
      <c r="T81" s="1">
        <f>R81/(H7+H8)/12</f>
        <v>4.86531360521929</v>
      </c>
    </row>
    <row r="82" spans="1:20" ht="21" customHeight="1">
      <c r="A82" s="28" t="s">
        <v>217</v>
      </c>
      <c r="B82" s="57" t="s">
        <v>218</v>
      </c>
      <c r="C82" s="51"/>
      <c r="D82" s="51"/>
      <c r="E82" s="51"/>
      <c r="F82" s="52"/>
      <c r="G82" s="58" t="s">
        <v>219</v>
      </c>
      <c r="H82" s="59"/>
      <c r="I82" s="2" t="s">
        <v>220</v>
      </c>
      <c r="J82" s="3"/>
      <c r="K82" s="4">
        <v>2498.005</v>
      </c>
      <c r="L82" s="76" t="s">
        <v>53</v>
      </c>
      <c r="M82" s="59"/>
      <c r="N82" s="61">
        <v>3.6</v>
      </c>
      <c r="O82" s="52"/>
      <c r="P82" s="62">
        <v>8992.82</v>
      </c>
      <c r="Q82" s="52"/>
      <c r="R82" s="63" t="s">
        <v>2</v>
      </c>
      <c r="S82" s="59"/>
      <c r="T82" s="2" t="s">
        <v>2</v>
      </c>
    </row>
    <row r="83" spans="1:20" ht="11.25" customHeight="1">
      <c r="A83" s="28" t="s">
        <v>221</v>
      </c>
      <c r="B83" s="57" t="s">
        <v>222</v>
      </c>
      <c r="C83" s="51"/>
      <c r="D83" s="51"/>
      <c r="E83" s="51"/>
      <c r="F83" s="52"/>
      <c r="G83" s="58" t="s">
        <v>44</v>
      </c>
      <c r="H83" s="59"/>
      <c r="I83" s="2" t="s">
        <v>223</v>
      </c>
      <c r="J83" s="3"/>
      <c r="K83" s="4">
        <v>8.49</v>
      </c>
      <c r="L83" s="76" t="s">
        <v>224</v>
      </c>
      <c r="M83" s="59"/>
      <c r="N83" s="61">
        <v>1698.8</v>
      </c>
      <c r="O83" s="52"/>
      <c r="P83" s="62">
        <v>14422.81</v>
      </c>
      <c r="Q83" s="52"/>
      <c r="R83" s="63" t="s">
        <v>2</v>
      </c>
      <c r="S83" s="59"/>
      <c r="T83" s="2" t="s">
        <v>2</v>
      </c>
    </row>
    <row r="84" spans="1:20" ht="11.25" customHeight="1">
      <c r="A84" s="28" t="s">
        <v>225</v>
      </c>
      <c r="B84" s="57" t="s">
        <v>226</v>
      </c>
      <c r="C84" s="51"/>
      <c r="D84" s="51"/>
      <c r="E84" s="51"/>
      <c r="F84" s="52"/>
      <c r="G84" s="58" t="s">
        <v>227</v>
      </c>
      <c r="H84" s="59"/>
      <c r="I84" s="2" t="s">
        <v>228</v>
      </c>
      <c r="J84" s="3"/>
      <c r="K84" s="4">
        <v>412.69</v>
      </c>
      <c r="L84" s="76" t="s">
        <v>140</v>
      </c>
      <c r="M84" s="59"/>
      <c r="N84" s="61">
        <v>8.64</v>
      </c>
      <c r="O84" s="52"/>
      <c r="P84" s="62">
        <v>3565.64</v>
      </c>
      <c r="Q84" s="52"/>
      <c r="R84" s="63" t="s">
        <v>2</v>
      </c>
      <c r="S84" s="59"/>
      <c r="T84" s="2" t="s">
        <v>2</v>
      </c>
    </row>
    <row r="85" spans="1:20" ht="11.25" customHeight="1">
      <c r="A85" s="28" t="s">
        <v>229</v>
      </c>
      <c r="B85" s="57" t="s">
        <v>230</v>
      </c>
      <c r="C85" s="51"/>
      <c r="D85" s="51"/>
      <c r="E85" s="51"/>
      <c r="F85" s="52"/>
      <c r="G85" s="58" t="s">
        <v>44</v>
      </c>
      <c r="H85" s="59"/>
      <c r="I85" s="2" t="s">
        <v>231</v>
      </c>
      <c r="J85" s="3"/>
      <c r="K85" s="4">
        <v>10.02</v>
      </c>
      <c r="L85" s="76" t="s">
        <v>9</v>
      </c>
      <c r="M85" s="59"/>
      <c r="N85" s="61">
        <v>825</v>
      </c>
      <c r="O85" s="52"/>
      <c r="P85" s="62">
        <v>8266.5</v>
      </c>
      <c r="Q85" s="52"/>
      <c r="R85" s="63" t="s">
        <v>2</v>
      </c>
      <c r="S85" s="59"/>
      <c r="T85" s="2" t="s">
        <v>2</v>
      </c>
    </row>
    <row r="86" spans="1:20" ht="11.25" customHeight="1">
      <c r="A86" s="28" t="s">
        <v>232</v>
      </c>
      <c r="B86" s="57" t="s">
        <v>233</v>
      </c>
      <c r="C86" s="51"/>
      <c r="D86" s="51"/>
      <c r="E86" s="51"/>
      <c r="F86" s="52"/>
      <c r="G86" s="58" t="s">
        <v>44</v>
      </c>
      <c r="H86" s="59"/>
      <c r="I86" s="42">
        <v>641.4</v>
      </c>
      <c r="J86" s="43"/>
      <c r="K86" s="44">
        <v>4.22</v>
      </c>
      <c r="L86" s="86">
        <v>4</v>
      </c>
      <c r="M86" s="87"/>
      <c r="N86" s="88">
        <f>I86*L86</f>
        <v>2565.6</v>
      </c>
      <c r="O86" s="89"/>
      <c r="P86" s="90">
        <f>K86*N86</f>
        <v>10826.831999999999</v>
      </c>
      <c r="Q86" s="91"/>
      <c r="R86" s="46"/>
      <c r="S86" s="45"/>
      <c r="T86" s="42"/>
    </row>
    <row r="87" spans="1:20" ht="21" customHeight="1">
      <c r="A87" s="31" t="s">
        <v>236</v>
      </c>
      <c r="B87" s="92" t="s">
        <v>237</v>
      </c>
      <c r="C87" s="93"/>
      <c r="D87" s="93"/>
      <c r="E87" s="93"/>
      <c r="F87" s="94"/>
      <c r="G87" s="58" t="s">
        <v>44</v>
      </c>
      <c r="H87" s="59"/>
      <c r="I87" s="36" t="s">
        <v>238</v>
      </c>
      <c r="J87" s="41"/>
      <c r="K87" s="37">
        <v>4.22</v>
      </c>
      <c r="L87" s="95" t="s">
        <v>235</v>
      </c>
      <c r="M87" s="85"/>
      <c r="N87" s="96">
        <v>4155</v>
      </c>
      <c r="O87" s="97"/>
      <c r="P87" s="98">
        <v>17534.1</v>
      </c>
      <c r="Q87" s="97"/>
      <c r="R87" s="84" t="s">
        <v>2</v>
      </c>
      <c r="S87" s="85"/>
      <c r="T87" s="36" t="s">
        <v>2</v>
      </c>
    </row>
    <row r="88" spans="1:20" ht="21" customHeight="1">
      <c r="A88" s="28" t="s">
        <v>239</v>
      </c>
      <c r="B88" s="77" t="s">
        <v>240</v>
      </c>
      <c r="C88" s="78"/>
      <c r="D88" s="78"/>
      <c r="E88" s="78"/>
      <c r="F88" s="79"/>
      <c r="G88" s="58" t="s">
        <v>44</v>
      </c>
      <c r="H88" s="59"/>
      <c r="I88" s="38" t="s">
        <v>234</v>
      </c>
      <c r="J88" s="3"/>
      <c r="K88" s="39">
        <v>6.12</v>
      </c>
      <c r="L88" s="76" t="s">
        <v>235</v>
      </c>
      <c r="M88" s="59"/>
      <c r="N88" s="82">
        <v>9621</v>
      </c>
      <c r="O88" s="79"/>
      <c r="P88" s="83">
        <v>58880.5</v>
      </c>
      <c r="Q88" s="79"/>
      <c r="R88" s="63" t="s">
        <v>2</v>
      </c>
      <c r="S88" s="59"/>
      <c r="T88" s="38" t="s">
        <v>2</v>
      </c>
    </row>
    <row r="89" spans="1:20" ht="21" customHeight="1">
      <c r="A89" s="28" t="s">
        <v>241</v>
      </c>
      <c r="B89" s="77" t="s">
        <v>242</v>
      </c>
      <c r="C89" s="78"/>
      <c r="D89" s="78"/>
      <c r="E89" s="78"/>
      <c r="F89" s="79"/>
      <c r="G89" s="58" t="s">
        <v>44</v>
      </c>
      <c r="H89" s="59"/>
      <c r="I89" s="38" t="s">
        <v>234</v>
      </c>
      <c r="J89" s="3"/>
      <c r="K89" s="39">
        <v>0.47</v>
      </c>
      <c r="L89" s="76" t="s">
        <v>243</v>
      </c>
      <c r="M89" s="59"/>
      <c r="N89" s="82">
        <v>42973.8</v>
      </c>
      <c r="O89" s="79"/>
      <c r="P89" s="83">
        <v>20197.69</v>
      </c>
      <c r="Q89" s="79"/>
      <c r="R89" s="63" t="s">
        <v>2</v>
      </c>
      <c r="S89" s="59"/>
      <c r="T89" s="38" t="s">
        <v>2</v>
      </c>
    </row>
    <row r="90" spans="1:20" ht="11.25" customHeight="1">
      <c r="A90" s="28" t="s">
        <v>244</v>
      </c>
      <c r="B90" s="77" t="s">
        <v>245</v>
      </c>
      <c r="C90" s="78"/>
      <c r="D90" s="78"/>
      <c r="E90" s="78"/>
      <c r="F90" s="79"/>
      <c r="G90" s="58" t="s">
        <v>44</v>
      </c>
      <c r="H90" s="59"/>
      <c r="I90" s="38" t="s">
        <v>246</v>
      </c>
      <c r="J90" s="3"/>
      <c r="K90" s="39">
        <v>0.4</v>
      </c>
      <c r="L90" s="76" t="s">
        <v>247</v>
      </c>
      <c r="M90" s="59"/>
      <c r="N90" s="82">
        <v>7746.8</v>
      </c>
      <c r="O90" s="79"/>
      <c r="P90" s="83">
        <v>3098.72</v>
      </c>
      <c r="Q90" s="79"/>
      <c r="R90" s="63" t="s">
        <v>2</v>
      </c>
      <c r="S90" s="59"/>
      <c r="T90" s="38" t="s">
        <v>2</v>
      </c>
    </row>
    <row r="91" spans="1:20" ht="21" customHeight="1">
      <c r="A91" s="28" t="s">
        <v>248</v>
      </c>
      <c r="B91" s="77" t="s">
        <v>249</v>
      </c>
      <c r="C91" s="78"/>
      <c r="D91" s="78"/>
      <c r="E91" s="78"/>
      <c r="F91" s="79"/>
      <c r="G91" s="58" t="s">
        <v>44</v>
      </c>
      <c r="H91" s="59"/>
      <c r="I91" s="38" t="s">
        <v>238</v>
      </c>
      <c r="J91" s="3"/>
      <c r="K91" s="39">
        <v>0.2</v>
      </c>
      <c r="L91" s="76" t="s">
        <v>247</v>
      </c>
      <c r="M91" s="59"/>
      <c r="N91" s="82">
        <v>29639</v>
      </c>
      <c r="O91" s="79"/>
      <c r="P91" s="83">
        <v>5927.8</v>
      </c>
      <c r="Q91" s="79"/>
      <c r="R91" s="63" t="s">
        <v>2</v>
      </c>
      <c r="S91" s="59"/>
      <c r="T91" s="38" t="s">
        <v>2</v>
      </c>
    </row>
    <row r="92" spans="1:20" ht="21" customHeight="1">
      <c r="A92" s="31" t="s">
        <v>250</v>
      </c>
      <c r="B92" s="77" t="s">
        <v>251</v>
      </c>
      <c r="C92" s="78"/>
      <c r="D92" s="78"/>
      <c r="E92" s="78"/>
      <c r="F92" s="79"/>
      <c r="G92" s="58" t="s">
        <v>44</v>
      </c>
      <c r="H92" s="59"/>
      <c r="I92" s="38" t="s">
        <v>252</v>
      </c>
      <c r="J92" s="34"/>
      <c r="K92" s="39">
        <v>0.32</v>
      </c>
      <c r="L92" s="76" t="s">
        <v>247</v>
      </c>
      <c r="M92" s="59"/>
      <c r="N92" s="82">
        <v>157097.4</v>
      </c>
      <c r="O92" s="79"/>
      <c r="P92" s="83">
        <v>50271.15</v>
      </c>
      <c r="Q92" s="79"/>
      <c r="R92" s="63" t="s">
        <v>2</v>
      </c>
      <c r="S92" s="59"/>
      <c r="T92" s="35" t="s">
        <v>2</v>
      </c>
    </row>
    <row r="93" spans="1:20" ht="11.25" customHeight="1">
      <c r="A93" s="28" t="s">
        <v>253</v>
      </c>
      <c r="B93" s="73" t="s">
        <v>254</v>
      </c>
      <c r="C93" s="74"/>
      <c r="D93" s="74"/>
      <c r="E93" s="74"/>
      <c r="F93" s="75"/>
      <c r="G93" s="58" t="s">
        <v>44</v>
      </c>
      <c r="H93" s="59"/>
      <c r="I93" s="35" t="s">
        <v>231</v>
      </c>
      <c r="J93" s="3"/>
      <c r="K93" s="5">
        <v>1.94</v>
      </c>
      <c r="L93" s="76" t="s">
        <v>255</v>
      </c>
      <c r="M93" s="59"/>
      <c r="N93" s="80">
        <v>2970</v>
      </c>
      <c r="O93" s="75"/>
      <c r="P93" s="81">
        <v>5761.8</v>
      </c>
      <c r="Q93" s="75"/>
      <c r="R93" s="63" t="s">
        <v>2</v>
      </c>
      <c r="S93" s="59"/>
      <c r="T93" s="35" t="s">
        <v>2</v>
      </c>
    </row>
    <row r="94" spans="1:20" ht="21" customHeight="1">
      <c r="A94" s="28" t="s">
        <v>256</v>
      </c>
      <c r="B94" s="77" t="s">
        <v>257</v>
      </c>
      <c r="C94" s="78"/>
      <c r="D94" s="78"/>
      <c r="E94" s="78"/>
      <c r="F94" s="79"/>
      <c r="G94" s="58" t="s">
        <v>227</v>
      </c>
      <c r="H94" s="59"/>
      <c r="I94" s="35" t="s">
        <v>258</v>
      </c>
      <c r="J94" s="3"/>
      <c r="K94" s="5">
        <v>487.29</v>
      </c>
      <c r="L94" s="76" t="s">
        <v>101</v>
      </c>
      <c r="M94" s="59"/>
      <c r="N94" s="82">
        <v>23.04</v>
      </c>
      <c r="O94" s="79"/>
      <c r="P94" s="83">
        <v>11227.16</v>
      </c>
      <c r="Q94" s="79"/>
      <c r="R94" s="63" t="s">
        <v>2</v>
      </c>
      <c r="S94" s="59"/>
      <c r="T94" s="35" t="s">
        <v>2</v>
      </c>
    </row>
    <row r="95" spans="1:20" ht="11.25" customHeight="1">
      <c r="A95" s="28" t="s">
        <v>259</v>
      </c>
      <c r="B95" s="77" t="s">
        <v>260</v>
      </c>
      <c r="C95" s="78"/>
      <c r="D95" s="78"/>
      <c r="E95" s="78"/>
      <c r="F95" s="79"/>
      <c r="G95" s="58" t="s">
        <v>44</v>
      </c>
      <c r="H95" s="59"/>
      <c r="I95" s="35" t="s">
        <v>246</v>
      </c>
      <c r="J95" s="3"/>
      <c r="K95" s="5">
        <v>1.94</v>
      </c>
      <c r="L95" s="76" t="s">
        <v>261</v>
      </c>
      <c r="M95" s="59"/>
      <c r="N95" s="82">
        <v>4706</v>
      </c>
      <c r="O95" s="79"/>
      <c r="P95" s="83">
        <v>9129.63</v>
      </c>
      <c r="Q95" s="79"/>
      <c r="R95" s="63" t="s">
        <v>2</v>
      </c>
      <c r="S95" s="59"/>
      <c r="T95" s="35" t="s">
        <v>2</v>
      </c>
    </row>
    <row r="96" spans="1:20" ht="11.25" customHeight="1">
      <c r="A96" s="28" t="s">
        <v>262</v>
      </c>
      <c r="B96" s="77" t="s">
        <v>263</v>
      </c>
      <c r="C96" s="78"/>
      <c r="D96" s="78"/>
      <c r="E96" s="78"/>
      <c r="F96" s="79"/>
      <c r="G96" s="58" t="s">
        <v>227</v>
      </c>
      <c r="H96" s="59"/>
      <c r="I96" s="35" t="s">
        <v>258</v>
      </c>
      <c r="J96" s="3"/>
      <c r="K96" s="5">
        <v>243.71</v>
      </c>
      <c r="L96" s="76" t="s">
        <v>264</v>
      </c>
      <c r="M96" s="59"/>
      <c r="N96" s="82">
        <v>120.96</v>
      </c>
      <c r="O96" s="79"/>
      <c r="P96" s="83">
        <v>29479.17</v>
      </c>
      <c r="Q96" s="79"/>
      <c r="R96" s="63" t="s">
        <v>2</v>
      </c>
      <c r="S96" s="59"/>
      <c r="T96" s="35" t="s">
        <v>2</v>
      </c>
    </row>
    <row r="97" spans="1:20" ht="11.25" customHeight="1">
      <c r="A97" s="31" t="s">
        <v>265</v>
      </c>
      <c r="B97" s="77" t="s">
        <v>266</v>
      </c>
      <c r="C97" s="78"/>
      <c r="D97" s="78"/>
      <c r="E97" s="78"/>
      <c r="F97" s="79"/>
      <c r="G97" s="58" t="s">
        <v>44</v>
      </c>
      <c r="H97" s="59"/>
      <c r="I97" s="35" t="s">
        <v>267</v>
      </c>
      <c r="J97" s="34"/>
      <c r="K97" s="5">
        <v>0.35</v>
      </c>
      <c r="L97" s="76" t="s">
        <v>264</v>
      </c>
      <c r="M97" s="59"/>
      <c r="N97" s="80">
        <v>66591</v>
      </c>
      <c r="O97" s="75"/>
      <c r="P97" s="81">
        <v>23306.85</v>
      </c>
      <c r="Q97" s="75"/>
      <c r="R97" s="63" t="s">
        <v>2</v>
      </c>
      <c r="S97" s="59"/>
      <c r="T97" s="35" t="s">
        <v>2</v>
      </c>
    </row>
    <row r="98" spans="1:20" ht="11.25" customHeight="1">
      <c r="A98" s="28" t="s">
        <v>268</v>
      </c>
      <c r="B98" s="73" t="s">
        <v>269</v>
      </c>
      <c r="C98" s="74"/>
      <c r="D98" s="74"/>
      <c r="E98" s="74"/>
      <c r="F98" s="75"/>
      <c r="G98" s="58" t="s">
        <v>44</v>
      </c>
      <c r="H98" s="59"/>
      <c r="I98" s="25" t="s">
        <v>223</v>
      </c>
      <c r="J98" s="3"/>
      <c r="K98" s="6">
        <v>3.44</v>
      </c>
      <c r="L98" s="76" t="s">
        <v>270</v>
      </c>
      <c r="M98" s="59"/>
      <c r="N98" s="61">
        <v>1753.6</v>
      </c>
      <c r="O98" s="52"/>
      <c r="P98" s="62">
        <v>6032.39</v>
      </c>
      <c r="Q98" s="52"/>
      <c r="R98" s="63" t="s">
        <v>2</v>
      </c>
      <c r="S98" s="59"/>
      <c r="T98" s="25" t="s">
        <v>2</v>
      </c>
    </row>
    <row r="99" spans="1:20" ht="11.25" customHeight="1">
      <c r="A99" s="64" t="s">
        <v>271</v>
      </c>
      <c r="B99" s="51"/>
      <c r="C99" s="51"/>
      <c r="D99" s="51"/>
      <c r="E99" s="51"/>
      <c r="F99" s="59"/>
      <c r="G99" s="65" t="s">
        <v>44</v>
      </c>
      <c r="H99" s="52"/>
      <c r="I99" s="66" t="s">
        <v>2</v>
      </c>
      <c r="J99" s="51"/>
      <c r="K99" s="51"/>
      <c r="L99" s="51"/>
      <c r="M99" s="51"/>
      <c r="N99" s="51"/>
      <c r="O99" s="51"/>
      <c r="P99" s="67">
        <v>8837.64</v>
      </c>
      <c r="Q99" s="52"/>
      <c r="R99" s="68">
        <v>10428.42</v>
      </c>
      <c r="S99" s="59"/>
      <c r="T99" s="1">
        <v>0.15</v>
      </c>
    </row>
    <row r="100" spans="1:20" ht="11.25" customHeight="1">
      <c r="A100" s="28" t="s">
        <v>272</v>
      </c>
      <c r="B100" s="57" t="s">
        <v>273</v>
      </c>
      <c r="C100" s="51"/>
      <c r="D100" s="51"/>
      <c r="E100" s="51"/>
      <c r="F100" s="52"/>
      <c r="G100" s="58" t="s">
        <v>81</v>
      </c>
      <c r="H100" s="59"/>
      <c r="I100" s="2" t="s">
        <v>82</v>
      </c>
      <c r="J100" s="3"/>
      <c r="K100" s="4">
        <v>0.127</v>
      </c>
      <c r="L100" s="60"/>
      <c r="M100" s="59"/>
      <c r="N100" s="61">
        <v>69588</v>
      </c>
      <c r="O100" s="52"/>
      <c r="P100" s="62">
        <v>8837.64</v>
      </c>
      <c r="Q100" s="52"/>
      <c r="R100" s="63" t="s">
        <v>2</v>
      </c>
      <c r="S100" s="59"/>
      <c r="T100" s="2" t="s">
        <v>2</v>
      </c>
    </row>
    <row r="101" spans="1:20" ht="11.25" customHeight="1">
      <c r="A101" s="64" t="s">
        <v>274</v>
      </c>
      <c r="B101" s="51"/>
      <c r="C101" s="51"/>
      <c r="D101" s="51"/>
      <c r="E101" s="51"/>
      <c r="F101" s="59"/>
      <c r="G101" s="65" t="s">
        <v>44</v>
      </c>
      <c r="H101" s="52"/>
      <c r="I101" s="66" t="s">
        <v>2</v>
      </c>
      <c r="J101" s="51"/>
      <c r="K101" s="51"/>
      <c r="L101" s="51"/>
      <c r="M101" s="51"/>
      <c r="N101" s="51"/>
      <c r="O101" s="51"/>
      <c r="P101" s="67">
        <v>82809.72</v>
      </c>
      <c r="Q101" s="52"/>
      <c r="R101" s="68">
        <v>97715.47</v>
      </c>
      <c r="S101" s="59"/>
      <c r="T101" s="1">
        <v>1.4</v>
      </c>
    </row>
    <row r="102" spans="1:20" ht="11.25" customHeight="1">
      <c r="A102" s="28" t="s">
        <v>275</v>
      </c>
      <c r="B102" s="57" t="s">
        <v>276</v>
      </c>
      <c r="C102" s="51"/>
      <c r="D102" s="51"/>
      <c r="E102" s="51"/>
      <c r="F102" s="52"/>
      <c r="G102" s="58" t="s">
        <v>81</v>
      </c>
      <c r="H102" s="59"/>
      <c r="I102" s="2" t="s">
        <v>82</v>
      </c>
      <c r="J102" s="34"/>
      <c r="K102" s="4">
        <v>1.19</v>
      </c>
      <c r="L102" s="60"/>
      <c r="M102" s="59"/>
      <c r="N102" s="61">
        <v>69588</v>
      </c>
      <c r="O102" s="52"/>
      <c r="P102" s="62">
        <v>82809.72</v>
      </c>
      <c r="Q102" s="52"/>
      <c r="R102" s="63" t="s">
        <v>2</v>
      </c>
      <c r="S102" s="59"/>
      <c r="T102" s="2" t="s">
        <v>2</v>
      </c>
    </row>
    <row r="103" spans="1:20" ht="11.25" customHeight="1">
      <c r="A103" s="69" t="s">
        <v>277</v>
      </c>
      <c r="B103" s="51"/>
      <c r="C103" s="51"/>
      <c r="D103" s="51"/>
      <c r="E103" s="51"/>
      <c r="F103" s="59"/>
      <c r="G103" s="70" t="s">
        <v>44</v>
      </c>
      <c r="H103" s="52"/>
      <c r="I103" s="54" t="s">
        <v>2</v>
      </c>
      <c r="J103" s="51"/>
      <c r="K103" s="51"/>
      <c r="L103" s="51"/>
      <c r="M103" s="51"/>
      <c r="N103" s="51"/>
      <c r="O103" s="51"/>
      <c r="P103" s="71">
        <f>P104+P106+P114</f>
        <v>222472.8</v>
      </c>
      <c r="Q103" s="52"/>
      <c r="R103" s="71">
        <f>R104+R106+R114</f>
        <v>262517.9016</v>
      </c>
      <c r="S103" s="52"/>
      <c r="T103" s="33">
        <f>T104+T106+T114</f>
        <v>3.772659389549922</v>
      </c>
    </row>
    <row r="104" spans="1:20" ht="11.25" customHeight="1">
      <c r="A104" s="64" t="s">
        <v>278</v>
      </c>
      <c r="B104" s="51"/>
      <c r="C104" s="51"/>
      <c r="D104" s="51"/>
      <c r="E104" s="51"/>
      <c r="F104" s="59"/>
      <c r="G104" s="65" t="s">
        <v>44</v>
      </c>
      <c r="H104" s="52"/>
      <c r="I104" s="66" t="s">
        <v>2</v>
      </c>
      <c r="J104" s="51"/>
      <c r="K104" s="51"/>
      <c r="L104" s="51"/>
      <c r="M104" s="51"/>
      <c r="N104" s="51"/>
      <c r="O104" s="51"/>
      <c r="P104" s="67">
        <v>54974.52</v>
      </c>
      <c r="Q104" s="52"/>
      <c r="R104" s="68">
        <v>64869.93</v>
      </c>
      <c r="S104" s="59"/>
      <c r="T104" s="1">
        <v>0.93</v>
      </c>
    </row>
    <row r="105" spans="1:20" ht="11.25" customHeight="1">
      <c r="A105" s="28" t="s">
        <v>279</v>
      </c>
      <c r="B105" s="57" t="s">
        <v>280</v>
      </c>
      <c r="C105" s="51"/>
      <c r="D105" s="51"/>
      <c r="E105" s="51"/>
      <c r="F105" s="52"/>
      <c r="G105" s="58" t="s">
        <v>81</v>
      </c>
      <c r="H105" s="59"/>
      <c r="I105" s="2" t="s">
        <v>82</v>
      </c>
      <c r="J105" s="3"/>
      <c r="K105" s="4">
        <v>0.79</v>
      </c>
      <c r="L105" s="60"/>
      <c r="M105" s="59"/>
      <c r="N105" s="61">
        <v>69588</v>
      </c>
      <c r="O105" s="52"/>
      <c r="P105" s="62">
        <v>54974.52</v>
      </c>
      <c r="Q105" s="52"/>
      <c r="R105" s="63" t="s">
        <v>2</v>
      </c>
      <c r="S105" s="59"/>
      <c r="T105" s="2" t="s">
        <v>2</v>
      </c>
    </row>
    <row r="106" spans="1:20" ht="11.25" customHeight="1">
      <c r="A106" s="64" t="s">
        <v>281</v>
      </c>
      <c r="B106" s="51"/>
      <c r="C106" s="51"/>
      <c r="D106" s="51"/>
      <c r="E106" s="51"/>
      <c r="F106" s="59"/>
      <c r="G106" s="65" t="s">
        <v>44</v>
      </c>
      <c r="H106" s="52"/>
      <c r="I106" s="66" t="s">
        <v>2</v>
      </c>
      <c r="J106" s="51"/>
      <c r="K106" s="51"/>
      <c r="L106" s="51"/>
      <c r="M106" s="51"/>
      <c r="N106" s="51"/>
      <c r="O106" s="51"/>
      <c r="P106" s="67">
        <f>SUM(P107:Q113)</f>
        <v>145230.12</v>
      </c>
      <c r="Q106" s="52"/>
      <c r="R106" s="67">
        <f>P106*1.18</f>
        <v>171371.5416</v>
      </c>
      <c r="S106" s="52"/>
      <c r="T106" s="1">
        <f>R106/12/(H7+H8)</f>
        <v>2.462659389549922</v>
      </c>
    </row>
    <row r="107" spans="1:20" ht="21" customHeight="1">
      <c r="A107" s="28" t="s">
        <v>282</v>
      </c>
      <c r="B107" s="57" t="s">
        <v>283</v>
      </c>
      <c r="C107" s="51"/>
      <c r="D107" s="51"/>
      <c r="E107" s="51"/>
      <c r="F107" s="52"/>
      <c r="G107" s="58" t="s">
        <v>81</v>
      </c>
      <c r="H107" s="59"/>
      <c r="I107" s="2" t="s">
        <v>82</v>
      </c>
      <c r="J107" s="3"/>
      <c r="K107" s="4">
        <v>0.15</v>
      </c>
      <c r="L107" s="60"/>
      <c r="M107" s="59"/>
      <c r="N107" s="61">
        <v>69588</v>
      </c>
      <c r="O107" s="52"/>
      <c r="P107" s="62">
        <v>10438.2</v>
      </c>
      <c r="Q107" s="52"/>
      <c r="R107" s="63" t="s">
        <v>2</v>
      </c>
      <c r="S107" s="59"/>
      <c r="T107" s="2" t="s">
        <v>2</v>
      </c>
    </row>
    <row r="108" spans="1:20" ht="21" customHeight="1">
      <c r="A108" s="28" t="s">
        <v>284</v>
      </c>
      <c r="B108" s="57" t="s">
        <v>285</v>
      </c>
      <c r="C108" s="51"/>
      <c r="D108" s="51"/>
      <c r="E108" s="51"/>
      <c r="F108" s="52"/>
      <c r="G108" s="58" t="s">
        <v>81</v>
      </c>
      <c r="H108" s="59"/>
      <c r="I108" s="2" t="s">
        <v>82</v>
      </c>
      <c r="J108" s="3"/>
      <c r="K108" s="4">
        <v>1.18</v>
      </c>
      <c r="L108" s="60"/>
      <c r="M108" s="59"/>
      <c r="N108" s="61">
        <v>69588</v>
      </c>
      <c r="O108" s="52"/>
      <c r="P108" s="62">
        <f>K108*N108</f>
        <v>82113.84</v>
      </c>
      <c r="Q108" s="52"/>
      <c r="R108" s="63" t="s">
        <v>2</v>
      </c>
      <c r="S108" s="59"/>
      <c r="T108" s="2" t="s">
        <v>2</v>
      </c>
    </row>
    <row r="109" spans="1:20" ht="21" customHeight="1">
      <c r="A109" s="31" t="s">
        <v>286</v>
      </c>
      <c r="B109" s="57" t="s">
        <v>287</v>
      </c>
      <c r="C109" s="51"/>
      <c r="D109" s="51"/>
      <c r="E109" s="51"/>
      <c r="F109" s="52"/>
      <c r="G109" s="58" t="s">
        <v>81</v>
      </c>
      <c r="H109" s="59"/>
      <c r="I109" s="2" t="s">
        <v>82</v>
      </c>
      <c r="J109" s="34"/>
      <c r="K109" s="4">
        <v>0.067</v>
      </c>
      <c r="L109" s="60"/>
      <c r="M109" s="59"/>
      <c r="N109" s="61">
        <v>69588</v>
      </c>
      <c r="O109" s="52"/>
      <c r="P109" s="62">
        <v>4662.36</v>
      </c>
      <c r="Q109" s="52"/>
      <c r="R109" s="63" t="s">
        <v>2</v>
      </c>
      <c r="S109" s="59"/>
      <c r="T109" s="2" t="s">
        <v>2</v>
      </c>
    </row>
    <row r="110" spans="1:20" ht="21" customHeight="1">
      <c r="A110" s="28" t="s">
        <v>288</v>
      </c>
      <c r="B110" s="57" t="s">
        <v>289</v>
      </c>
      <c r="C110" s="51"/>
      <c r="D110" s="51"/>
      <c r="E110" s="51"/>
      <c r="F110" s="52"/>
      <c r="G110" s="58" t="s">
        <v>81</v>
      </c>
      <c r="H110" s="59"/>
      <c r="I110" s="2" t="s">
        <v>82</v>
      </c>
      <c r="J110" s="3"/>
      <c r="K110" s="4">
        <v>0.29</v>
      </c>
      <c r="L110" s="60"/>
      <c r="M110" s="59"/>
      <c r="N110" s="61">
        <v>69588</v>
      </c>
      <c r="O110" s="52"/>
      <c r="P110" s="62">
        <v>20180.52</v>
      </c>
      <c r="Q110" s="52"/>
      <c r="R110" s="63" t="s">
        <v>2</v>
      </c>
      <c r="S110" s="59"/>
      <c r="T110" s="2" t="s">
        <v>2</v>
      </c>
    </row>
    <row r="111" spans="1:20" ht="11.25" customHeight="1">
      <c r="A111" s="28" t="s">
        <v>290</v>
      </c>
      <c r="B111" s="57" t="s">
        <v>291</v>
      </c>
      <c r="C111" s="51"/>
      <c r="D111" s="51"/>
      <c r="E111" s="51"/>
      <c r="F111" s="52"/>
      <c r="G111" s="58" t="s">
        <v>81</v>
      </c>
      <c r="H111" s="59"/>
      <c r="I111" s="2" t="s">
        <v>82</v>
      </c>
      <c r="J111" s="3"/>
      <c r="K111" s="4">
        <v>0.05</v>
      </c>
      <c r="L111" s="60"/>
      <c r="M111" s="59"/>
      <c r="N111" s="61">
        <v>69588</v>
      </c>
      <c r="O111" s="52"/>
      <c r="P111" s="62">
        <v>3479.4</v>
      </c>
      <c r="Q111" s="52"/>
      <c r="R111" s="63" t="s">
        <v>2</v>
      </c>
      <c r="S111" s="59"/>
      <c r="T111" s="2" t="s">
        <v>2</v>
      </c>
    </row>
    <row r="112" spans="1:20" ht="11.25" customHeight="1">
      <c r="A112" s="28" t="s">
        <v>292</v>
      </c>
      <c r="B112" s="57" t="s">
        <v>293</v>
      </c>
      <c r="C112" s="51"/>
      <c r="D112" s="51"/>
      <c r="E112" s="51"/>
      <c r="F112" s="52"/>
      <c r="G112" s="58" t="s">
        <v>81</v>
      </c>
      <c r="H112" s="59"/>
      <c r="I112" s="2" t="s">
        <v>82</v>
      </c>
      <c r="J112" s="3"/>
      <c r="K112" s="4">
        <v>0.2</v>
      </c>
      <c r="L112" s="60"/>
      <c r="M112" s="59"/>
      <c r="N112" s="61">
        <v>69588</v>
      </c>
      <c r="O112" s="52"/>
      <c r="P112" s="62">
        <v>13917.6</v>
      </c>
      <c r="Q112" s="52"/>
      <c r="R112" s="63" t="s">
        <v>2</v>
      </c>
      <c r="S112" s="59"/>
      <c r="T112" s="2" t="s">
        <v>2</v>
      </c>
    </row>
    <row r="113" spans="1:20" ht="21" customHeight="1">
      <c r="A113" s="28" t="s">
        <v>294</v>
      </c>
      <c r="B113" s="57" t="s">
        <v>295</v>
      </c>
      <c r="C113" s="51"/>
      <c r="D113" s="51"/>
      <c r="E113" s="51"/>
      <c r="F113" s="52"/>
      <c r="G113" s="58" t="s">
        <v>81</v>
      </c>
      <c r="H113" s="59"/>
      <c r="I113" s="2" t="s">
        <v>82</v>
      </c>
      <c r="J113" s="3"/>
      <c r="K113" s="4">
        <v>0.15</v>
      </c>
      <c r="L113" s="60"/>
      <c r="M113" s="59"/>
      <c r="N113" s="61">
        <v>69588</v>
      </c>
      <c r="O113" s="52"/>
      <c r="P113" s="62">
        <v>10438.2</v>
      </c>
      <c r="Q113" s="52"/>
      <c r="R113" s="63" t="s">
        <v>2</v>
      </c>
      <c r="S113" s="59"/>
      <c r="T113" s="2" t="s">
        <v>2</v>
      </c>
    </row>
    <row r="114" spans="1:20" ht="11.25" customHeight="1">
      <c r="A114" s="64" t="s">
        <v>296</v>
      </c>
      <c r="B114" s="51"/>
      <c r="C114" s="51"/>
      <c r="D114" s="51"/>
      <c r="E114" s="51"/>
      <c r="F114" s="59"/>
      <c r="G114" s="65" t="s">
        <v>44</v>
      </c>
      <c r="H114" s="52"/>
      <c r="I114" s="66" t="s">
        <v>2</v>
      </c>
      <c r="J114" s="51"/>
      <c r="K114" s="51"/>
      <c r="L114" s="51"/>
      <c r="M114" s="51"/>
      <c r="N114" s="51"/>
      <c r="O114" s="51"/>
      <c r="P114" s="67">
        <v>22268.16</v>
      </c>
      <c r="Q114" s="52"/>
      <c r="R114" s="68">
        <v>26276.43</v>
      </c>
      <c r="S114" s="59"/>
      <c r="T114" s="1">
        <v>0.38</v>
      </c>
    </row>
    <row r="115" spans="1:20" ht="11.25" customHeight="1">
      <c r="A115" s="28" t="s">
        <v>297</v>
      </c>
      <c r="B115" s="57" t="s">
        <v>298</v>
      </c>
      <c r="C115" s="51"/>
      <c r="D115" s="51"/>
      <c r="E115" s="51"/>
      <c r="F115" s="52"/>
      <c r="G115" s="58" t="s">
        <v>81</v>
      </c>
      <c r="H115" s="59"/>
      <c r="I115" s="2" t="s">
        <v>82</v>
      </c>
      <c r="J115" s="3"/>
      <c r="K115" s="4">
        <v>0.32</v>
      </c>
      <c r="L115" s="60"/>
      <c r="M115" s="59"/>
      <c r="N115" s="61">
        <v>69588</v>
      </c>
      <c r="O115" s="52"/>
      <c r="P115" s="62">
        <v>22268.16</v>
      </c>
      <c r="Q115" s="52"/>
      <c r="R115" s="63" t="s">
        <v>2</v>
      </c>
      <c r="S115" s="59"/>
      <c r="T115" s="2" t="s">
        <v>2</v>
      </c>
    </row>
    <row r="116" spans="1:20" ht="11.25" customHeight="1">
      <c r="A116" s="69" t="s">
        <v>299</v>
      </c>
      <c r="B116" s="51"/>
      <c r="C116" s="51"/>
      <c r="D116" s="51"/>
      <c r="E116" s="51"/>
      <c r="F116" s="59"/>
      <c r="G116" s="70" t="s">
        <v>44</v>
      </c>
      <c r="H116" s="52"/>
      <c r="I116" s="54" t="s">
        <v>2</v>
      </c>
      <c r="J116" s="51"/>
      <c r="K116" s="51"/>
      <c r="L116" s="51"/>
      <c r="M116" s="51"/>
      <c r="N116" s="51"/>
      <c r="O116" s="51"/>
      <c r="P116" s="71">
        <v>65880.12</v>
      </c>
      <c r="Q116" s="52"/>
      <c r="R116" s="72">
        <v>77738.54</v>
      </c>
      <c r="S116" s="59"/>
      <c r="T116" s="33">
        <v>1.14</v>
      </c>
    </row>
    <row r="117" spans="1:20" ht="11.25" customHeight="1">
      <c r="A117" s="64" t="s">
        <v>300</v>
      </c>
      <c r="B117" s="51"/>
      <c r="C117" s="51"/>
      <c r="D117" s="51"/>
      <c r="E117" s="51"/>
      <c r="F117" s="59"/>
      <c r="G117" s="65" t="s">
        <v>44</v>
      </c>
      <c r="H117" s="52"/>
      <c r="I117" s="66" t="s">
        <v>2</v>
      </c>
      <c r="J117" s="51"/>
      <c r="K117" s="51"/>
      <c r="L117" s="51"/>
      <c r="M117" s="51"/>
      <c r="N117" s="51"/>
      <c r="O117" s="51"/>
      <c r="P117" s="67">
        <v>52658.4</v>
      </c>
      <c r="Q117" s="52"/>
      <c r="R117" s="68">
        <v>62136.91</v>
      </c>
      <c r="S117" s="59"/>
      <c r="T117" s="1">
        <v>0.92</v>
      </c>
    </row>
    <row r="118" spans="1:20" ht="11.25" customHeight="1">
      <c r="A118" s="28" t="s">
        <v>301</v>
      </c>
      <c r="B118" s="57" t="s">
        <v>302</v>
      </c>
      <c r="C118" s="51"/>
      <c r="D118" s="51"/>
      <c r="E118" s="51"/>
      <c r="F118" s="52"/>
      <c r="G118" s="58" t="s">
        <v>81</v>
      </c>
      <c r="H118" s="59"/>
      <c r="I118" s="2" t="s">
        <v>303</v>
      </c>
      <c r="J118" s="3"/>
      <c r="K118" s="4">
        <v>0.78</v>
      </c>
      <c r="L118" s="60"/>
      <c r="M118" s="59"/>
      <c r="N118" s="61">
        <v>67510.8</v>
      </c>
      <c r="O118" s="52"/>
      <c r="P118" s="62">
        <v>52658.4</v>
      </c>
      <c r="Q118" s="52"/>
      <c r="R118" s="63" t="s">
        <v>2</v>
      </c>
      <c r="S118" s="59"/>
      <c r="T118" s="2" t="s">
        <v>2</v>
      </c>
    </row>
    <row r="119" spans="1:20" ht="11.25" customHeight="1">
      <c r="A119" s="64" t="s">
        <v>304</v>
      </c>
      <c r="B119" s="51"/>
      <c r="C119" s="51"/>
      <c r="D119" s="51"/>
      <c r="E119" s="51"/>
      <c r="F119" s="59"/>
      <c r="G119" s="65" t="s">
        <v>44</v>
      </c>
      <c r="H119" s="52"/>
      <c r="I119" s="66" t="s">
        <v>2</v>
      </c>
      <c r="J119" s="51"/>
      <c r="K119" s="51"/>
      <c r="L119" s="51"/>
      <c r="M119" s="51"/>
      <c r="N119" s="51"/>
      <c r="O119" s="51"/>
      <c r="P119" s="67">
        <v>13221.72</v>
      </c>
      <c r="Q119" s="52"/>
      <c r="R119" s="68">
        <v>15601.63</v>
      </c>
      <c r="S119" s="59"/>
      <c r="T119" s="1">
        <v>0.22</v>
      </c>
    </row>
    <row r="120" spans="1:20" ht="11.25" customHeight="1">
      <c r="A120" s="31" t="s">
        <v>305</v>
      </c>
      <c r="B120" s="57" t="s">
        <v>306</v>
      </c>
      <c r="C120" s="51"/>
      <c r="D120" s="51"/>
      <c r="E120" s="51"/>
      <c r="F120" s="52"/>
      <c r="G120" s="58" t="s">
        <v>81</v>
      </c>
      <c r="H120" s="59"/>
      <c r="I120" s="2" t="s">
        <v>82</v>
      </c>
      <c r="J120" s="34"/>
      <c r="K120" s="4">
        <v>0.19</v>
      </c>
      <c r="L120" s="60"/>
      <c r="M120" s="59"/>
      <c r="N120" s="61">
        <v>69588</v>
      </c>
      <c r="O120" s="52"/>
      <c r="P120" s="62">
        <v>13221.72</v>
      </c>
      <c r="Q120" s="52"/>
      <c r="R120" s="63" t="s">
        <v>2</v>
      </c>
      <c r="S120" s="59"/>
      <c r="T120" s="2" t="s">
        <v>2</v>
      </c>
    </row>
    <row r="121" spans="1:20" ht="11.25" customHeight="1">
      <c r="A121" s="50" t="s">
        <v>307</v>
      </c>
      <c r="B121" s="51"/>
      <c r="C121" s="51"/>
      <c r="D121" s="51"/>
      <c r="E121" s="51"/>
      <c r="F121" s="52"/>
      <c r="G121" s="53" t="s">
        <v>2</v>
      </c>
      <c r="H121" s="52"/>
      <c r="I121" s="54" t="s">
        <v>2</v>
      </c>
      <c r="J121" s="51"/>
      <c r="K121" s="51"/>
      <c r="L121" s="51"/>
      <c r="M121" s="51"/>
      <c r="N121" s="51"/>
      <c r="O121" s="51"/>
      <c r="P121" s="55">
        <f>P13+P103+P116</f>
        <v>950432.802</v>
      </c>
      <c r="Q121" s="56"/>
      <c r="R121" s="55">
        <f>R13+R103+R116</f>
        <v>1121510.7047599999</v>
      </c>
      <c r="S121" s="56"/>
      <c r="T121" s="40">
        <f>T13+T103+T116</f>
        <v>16.147972994769212</v>
      </c>
    </row>
    <row r="122" spans="1:20" ht="12" customHeight="1">
      <c r="A122" s="69" t="s">
        <v>309</v>
      </c>
      <c r="B122" s="51"/>
      <c r="C122" s="51"/>
      <c r="D122" s="51"/>
      <c r="E122" s="51"/>
      <c r="F122" s="59"/>
      <c r="G122" s="70" t="s">
        <v>44</v>
      </c>
      <c r="H122" s="52"/>
      <c r="I122" s="54" t="s">
        <v>2</v>
      </c>
      <c r="J122" s="51"/>
      <c r="K122" s="51"/>
      <c r="L122" s="51"/>
      <c r="M122" s="51"/>
      <c r="N122" s="51"/>
      <c r="O122" s="51"/>
      <c r="P122" s="71">
        <f>P123+P125+P133</f>
        <v>18788.760000000002</v>
      </c>
      <c r="Q122" s="52"/>
      <c r="R122" s="71">
        <f>P122*1.18</f>
        <v>22170.736800000002</v>
      </c>
      <c r="S122" s="52"/>
      <c r="T122" s="33">
        <f>R122/12/(H7+H8)</f>
        <v>0.31860000000000005</v>
      </c>
    </row>
    <row r="123" spans="1:20" ht="15">
      <c r="A123" s="28"/>
      <c r="B123" s="57" t="s">
        <v>313</v>
      </c>
      <c r="C123" s="51"/>
      <c r="D123" s="51"/>
      <c r="E123" s="51"/>
      <c r="F123" s="52"/>
      <c r="G123" s="58" t="s">
        <v>81</v>
      </c>
      <c r="H123" s="59"/>
      <c r="I123" s="2" t="s">
        <v>82</v>
      </c>
      <c r="J123" s="3"/>
      <c r="K123" s="4">
        <v>0.27</v>
      </c>
      <c r="L123" s="60"/>
      <c r="M123" s="59"/>
      <c r="N123" s="61">
        <f>I123*12</f>
        <v>69588</v>
      </c>
      <c r="O123" s="52"/>
      <c r="P123" s="62">
        <f>N123*K123</f>
        <v>18788.760000000002</v>
      </c>
      <c r="Q123" s="52"/>
      <c r="R123" s="63" t="s">
        <v>2</v>
      </c>
      <c r="S123" s="59"/>
      <c r="T123" s="2" t="s">
        <v>2</v>
      </c>
    </row>
    <row r="124" spans="1:21" ht="15.75" customHeight="1">
      <c r="A124" s="155" t="s">
        <v>307</v>
      </c>
      <c r="B124" s="156"/>
      <c r="C124" s="156"/>
      <c r="D124" s="156"/>
      <c r="E124" s="156"/>
      <c r="F124" s="157"/>
      <c r="G124" s="158" t="s">
        <v>2</v>
      </c>
      <c r="H124" s="157"/>
      <c r="I124" s="159" t="s">
        <v>2</v>
      </c>
      <c r="J124" s="156"/>
      <c r="K124" s="156"/>
      <c r="L124" s="156"/>
      <c r="M124" s="156"/>
      <c r="N124" s="156"/>
      <c r="O124" s="156"/>
      <c r="P124" s="160">
        <f>P121+P122</f>
        <v>969221.562</v>
      </c>
      <c r="Q124" s="161"/>
      <c r="R124" s="160">
        <f>R121+R122</f>
        <v>1143681.44156</v>
      </c>
      <c r="S124" s="161"/>
      <c r="T124" s="49">
        <f>T121+T122</f>
        <v>16.466572994769212</v>
      </c>
      <c r="U124" s="47"/>
    </row>
    <row r="125" spans="2:21" ht="15" customHeight="1" hidden="1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154" t="s">
        <v>310</v>
      </c>
      <c r="O125" s="154"/>
      <c r="P125" s="154"/>
      <c r="Q125" s="154"/>
      <c r="R125" s="153">
        <f>R122/2</f>
        <v>11085.368400000001</v>
      </c>
      <c r="S125" s="153"/>
      <c r="U125" s="47"/>
    </row>
    <row r="126" spans="14:19" ht="15" hidden="1">
      <c r="N126" s="151" t="s">
        <v>311</v>
      </c>
      <c r="O126" s="151"/>
      <c r="P126" s="151"/>
      <c r="Q126" s="151"/>
      <c r="R126" s="152">
        <f>R125/6</f>
        <v>1847.5614000000003</v>
      </c>
      <c r="S126" s="152"/>
    </row>
  </sheetData>
  <sheetProtection/>
  <mergeCells count="684">
    <mergeCell ref="N126:Q126"/>
    <mergeCell ref="R126:S126"/>
    <mergeCell ref="R125:S125"/>
    <mergeCell ref="N125:Q125"/>
    <mergeCell ref="R123:S123"/>
    <mergeCell ref="A124:F124"/>
    <mergeCell ref="G124:H124"/>
    <mergeCell ref="I124:O124"/>
    <mergeCell ref="P124:Q124"/>
    <mergeCell ref="R124:S124"/>
    <mergeCell ref="A122:F122"/>
    <mergeCell ref="G122:H122"/>
    <mergeCell ref="I122:O122"/>
    <mergeCell ref="P122:Q122"/>
    <mergeCell ref="R122:S122"/>
    <mergeCell ref="B123:F123"/>
    <mergeCell ref="G123:H123"/>
    <mergeCell ref="L123:M123"/>
    <mergeCell ref="N123:O123"/>
    <mergeCell ref="P123:Q123"/>
    <mergeCell ref="A1:T1"/>
    <mergeCell ref="S10:T10"/>
    <mergeCell ref="S9:T9"/>
    <mergeCell ref="S8:T8"/>
    <mergeCell ref="S7:T7"/>
    <mergeCell ref="B86:F86"/>
    <mergeCell ref="G86:H86"/>
    <mergeCell ref="P86:Q86"/>
    <mergeCell ref="L86:M86"/>
    <mergeCell ref="N86:O86"/>
    <mergeCell ref="A2:T2"/>
    <mergeCell ref="A3:P3"/>
    <mergeCell ref="Q3:T3"/>
    <mergeCell ref="A4:C4"/>
    <mergeCell ref="D4:P4"/>
    <mergeCell ref="Q4:T4"/>
    <mergeCell ref="A5:C5"/>
    <mergeCell ref="D5:P5"/>
    <mergeCell ref="Q5:T5"/>
    <mergeCell ref="A6:T6"/>
    <mergeCell ref="F7:G7"/>
    <mergeCell ref="J7:L7"/>
    <mergeCell ref="M7:N7"/>
    <mergeCell ref="P7:R7"/>
    <mergeCell ref="F8:G8"/>
    <mergeCell ref="J8:L8"/>
    <mergeCell ref="M8:N8"/>
    <mergeCell ref="P8:R8"/>
    <mergeCell ref="F9:G9"/>
    <mergeCell ref="J9:L9"/>
    <mergeCell ref="M9:N9"/>
    <mergeCell ref="P9:R9"/>
    <mergeCell ref="N12:O12"/>
    <mergeCell ref="P12:Q12"/>
    <mergeCell ref="F10:G10"/>
    <mergeCell ref="J10:L10"/>
    <mergeCell ref="M10:N10"/>
    <mergeCell ref="P10:R10"/>
    <mergeCell ref="A11:T11"/>
    <mergeCell ref="R14:S14"/>
    <mergeCell ref="R12:S12"/>
    <mergeCell ref="P13:Q13"/>
    <mergeCell ref="R13:S13"/>
    <mergeCell ref="B12:F12"/>
    <mergeCell ref="G12:H12"/>
    <mergeCell ref="L12:M12"/>
    <mergeCell ref="A13:F13"/>
    <mergeCell ref="G13:H13"/>
    <mergeCell ref="I13:O13"/>
    <mergeCell ref="A14:F14"/>
    <mergeCell ref="G14:H14"/>
    <mergeCell ref="I14:O14"/>
    <mergeCell ref="P14:Q14"/>
    <mergeCell ref="R17:S17"/>
    <mergeCell ref="A15:F15"/>
    <mergeCell ref="G15:H15"/>
    <mergeCell ref="I15:O15"/>
    <mergeCell ref="P15:Q15"/>
    <mergeCell ref="R15:S15"/>
    <mergeCell ref="P18:Q18"/>
    <mergeCell ref="P16:Q16"/>
    <mergeCell ref="B18:F18"/>
    <mergeCell ref="G18:H18"/>
    <mergeCell ref="L18:M18"/>
    <mergeCell ref="N18:O18"/>
    <mergeCell ref="R16:S16"/>
    <mergeCell ref="B17:F17"/>
    <mergeCell ref="G17:H17"/>
    <mergeCell ref="L17:M17"/>
    <mergeCell ref="N17:O17"/>
    <mergeCell ref="P17:Q17"/>
    <mergeCell ref="B16:F16"/>
    <mergeCell ref="G16:H16"/>
    <mergeCell ref="L16:M16"/>
    <mergeCell ref="N16:O16"/>
    <mergeCell ref="P20:Q20"/>
    <mergeCell ref="L22:M22"/>
    <mergeCell ref="N22:O22"/>
    <mergeCell ref="P22:Q22"/>
    <mergeCell ref="R18:S18"/>
    <mergeCell ref="A19:F19"/>
    <mergeCell ref="G19:H19"/>
    <mergeCell ref="I19:O19"/>
    <mergeCell ref="P19:Q19"/>
    <mergeCell ref="R19:S19"/>
    <mergeCell ref="R20:S20"/>
    <mergeCell ref="A21:F21"/>
    <mergeCell ref="G21:H21"/>
    <mergeCell ref="I21:O21"/>
    <mergeCell ref="P21:Q21"/>
    <mergeCell ref="R21:S21"/>
    <mergeCell ref="B20:F20"/>
    <mergeCell ref="G20:H20"/>
    <mergeCell ref="L20:M20"/>
    <mergeCell ref="N20:O20"/>
    <mergeCell ref="R22:S22"/>
    <mergeCell ref="B23:F23"/>
    <mergeCell ref="G23:H23"/>
    <mergeCell ref="L23:M23"/>
    <mergeCell ref="N23:O23"/>
    <mergeCell ref="P23:Q23"/>
    <mergeCell ref="R23:S23"/>
    <mergeCell ref="B22:F22"/>
    <mergeCell ref="G22:H22"/>
    <mergeCell ref="A24:F24"/>
    <mergeCell ref="G24:H24"/>
    <mergeCell ref="I24:O24"/>
    <mergeCell ref="P24:Q24"/>
    <mergeCell ref="R24:S24"/>
    <mergeCell ref="B25:F25"/>
    <mergeCell ref="G25:H25"/>
    <mergeCell ref="L25:M25"/>
    <mergeCell ref="N25:O25"/>
    <mergeCell ref="P25:Q25"/>
    <mergeCell ref="P27:Q27"/>
    <mergeCell ref="G30:H30"/>
    <mergeCell ref="I30:O30"/>
    <mergeCell ref="P30:Q30"/>
    <mergeCell ref="R25:S25"/>
    <mergeCell ref="A26:F26"/>
    <mergeCell ref="G26:H26"/>
    <mergeCell ref="I26:O26"/>
    <mergeCell ref="P26:Q26"/>
    <mergeCell ref="R26:S26"/>
    <mergeCell ref="R27:S27"/>
    <mergeCell ref="A28:F28"/>
    <mergeCell ref="G28:H28"/>
    <mergeCell ref="I28:O28"/>
    <mergeCell ref="P28:Q28"/>
    <mergeCell ref="R28:S28"/>
    <mergeCell ref="B27:F27"/>
    <mergeCell ref="G27:H27"/>
    <mergeCell ref="L27:M27"/>
    <mergeCell ref="N27:O27"/>
    <mergeCell ref="R31:S31"/>
    <mergeCell ref="A29:F29"/>
    <mergeCell ref="G29:H29"/>
    <mergeCell ref="I29:O29"/>
    <mergeCell ref="P29:Q29"/>
    <mergeCell ref="R29:S29"/>
    <mergeCell ref="A30:F30"/>
    <mergeCell ref="R30:S30"/>
    <mergeCell ref="N32:O32"/>
    <mergeCell ref="P32:Q32"/>
    <mergeCell ref="B31:F31"/>
    <mergeCell ref="G31:H31"/>
    <mergeCell ref="L31:M31"/>
    <mergeCell ref="N31:O31"/>
    <mergeCell ref="P31:Q31"/>
    <mergeCell ref="R32:S32"/>
    <mergeCell ref="B33:F33"/>
    <mergeCell ref="G33:H33"/>
    <mergeCell ref="L33:M33"/>
    <mergeCell ref="N33:O33"/>
    <mergeCell ref="P33:Q33"/>
    <mergeCell ref="R33:S33"/>
    <mergeCell ref="B32:F32"/>
    <mergeCell ref="G32:H32"/>
    <mergeCell ref="L32:M32"/>
    <mergeCell ref="A34:F34"/>
    <mergeCell ref="G34:H34"/>
    <mergeCell ref="I34:O34"/>
    <mergeCell ref="P34:Q34"/>
    <mergeCell ref="R34:S34"/>
    <mergeCell ref="B35:F35"/>
    <mergeCell ref="G35:H35"/>
    <mergeCell ref="L35:M35"/>
    <mergeCell ref="N35:O35"/>
    <mergeCell ref="P35:Q35"/>
    <mergeCell ref="R35:S35"/>
    <mergeCell ref="B36:F36"/>
    <mergeCell ref="G36:H36"/>
    <mergeCell ref="L36:M36"/>
    <mergeCell ref="N36:O36"/>
    <mergeCell ref="P36:Q36"/>
    <mergeCell ref="R36:S36"/>
    <mergeCell ref="A37:F37"/>
    <mergeCell ref="G37:H37"/>
    <mergeCell ref="I37:O37"/>
    <mergeCell ref="P37:Q37"/>
    <mergeCell ref="R37:S37"/>
    <mergeCell ref="B38:F38"/>
    <mergeCell ref="G38:H38"/>
    <mergeCell ref="L38:M38"/>
    <mergeCell ref="N38:O38"/>
    <mergeCell ref="P38:Q38"/>
    <mergeCell ref="R40:S40"/>
    <mergeCell ref="R38:S38"/>
    <mergeCell ref="B39:F39"/>
    <mergeCell ref="G39:H39"/>
    <mergeCell ref="L39:M39"/>
    <mergeCell ref="N39:O39"/>
    <mergeCell ref="P39:Q39"/>
    <mergeCell ref="R39:S39"/>
    <mergeCell ref="A41:F41"/>
    <mergeCell ref="G41:H41"/>
    <mergeCell ref="I41:O41"/>
    <mergeCell ref="P41:Q41"/>
    <mergeCell ref="R41:S41"/>
    <mergeCell ref="B40:F40"/>
    <mergeCell ref="G40:H40"/>
    <mergeCell ref="L40:M40"/>
    <mergeCell ref="N40:O40"/>
    <mergeCell ref="P40:Q40"/>
    <mergeCell ref="B44:F44"/>
    <mergeCell ref="P43:Q43"/>
    <mergeCell ref="R43:S43"/>
    <mergeCell ref="G44:H44"/>
    <mergeCell ref="B42:F42"/>
    <mergeCell ref="G42:H42"/>
    <mergeCell ref="L42:M42"/>
    <mergeCell ref="N42:O42"/>
    <mergeCell ref="P42:Q42"/>
    <mergeCell ref="R45:S45"/>
    <mergeCell ref="L44:M44"/>
    <mergeCell ref="N44:O44"/>
    <mergeCell ref="P44:Q44"/>
    <mergeCell ref="R42:S42"/>
    <mergeCell ref="B43:F43"/>
    <mergeCell ref="G43:H43"/>
    <mergeCell ref="L43:M43"/>
    <mergeCell ref="N43:O43"/>
    <mergeCell ref="R44:S44"/>
    <mergeCell ref="L46:M46"/>
    <mergeCell ref="N46:O46"/>
    <mergeCell ref="P46:Q46"/>
    <mergeCell ref="B45:F45"/>
    <mergeCell ref="G45:H45"/>
    <mergeCell ref="L45:M45"/>
    <mergeCell ref="N45:O45"/>
    <mergeCell ref="P45:Q45"/>
    <mergeCell ref="R48:S48"/>
    <mergeCell ref="R46:S46"/>
    <mergeCell ref="B47:F47"/>
    <mergeCell ref="G47:H47"/>
    <mergeCell ref="L47:M47"/>
    <mergeCell ref="N47:O47"/>
    <mergeCell ref="P47:Q47"/>
    <mergeCell ref="R47:S47"/>
    <mergeCell ref="B46:F46"/>
    <mergeCell ref="G46:H46"/>
    <mergeCell ref="A49:F49"/>
    <mergeCell ref="G49:H49"/>
    <mergeCell ref="I49:O49"/>
    <mergeCell ref="P49:Q49"/>
    <mergeCell ref="R49:S49"/>
    <mergeCell ref="B48:F48"/>
    <mergeCell ref="G48:H48"/>
    <mergeCell ref="L48:M48"/>
    <mergeCell ref="N48:O48"/>
    <mergeCell ref="P48:Q48"/>
    <mergeCell ref="P51:Q51"/>
    <mergeCell ref="R51:S51"/>
    <mergeCell ref="B50:F50"/>
    <mergeCell ref="G50:H50"/>
    <mergeCell ref="L50:M50"/>
    <mergeCell ref="N50:O50"/>
    <mergeCell ref="P50:Q50"/>
    <mergeCell ref="L52:M52"/>
    <mergeCell ref="N52:O52"/>
    <mergeCell ref="P52:Q52"/>
    <mergeCell ref="R50:S50"/>
    <mergeCell ref="B51:F51"/>
    <mergeCell ref="G51:H51"/>
    <mergeCell ref="L51:M51"/>
    <mergeCell ref="N51:O51"/>
    <mergeCell ref="R52:S52"/>
    <mergeCell ref="B52:F52"/>
    <mergeCell ref="B53:F53"/>
    <mergeCell ref="G53:H53"/>
    <mergeCell ref="L53:M53"/>
    <mergeCell ref="N53:O53"/>
    <mergeCell ref="P53:Q53"/>
    <mergeCell ref="R53:S53"/>
    <mergeCell ref="B56:F56"/>
    <mergeCell ref="G56:H56"/>
    <mergeCell ref="G52:H52"/>
    <mergeCell ref="P55:Q55"/>
    <mergeCell ref="R55:S55"/>
    <mergeCell ref="B54:F54"/>
    <mergeCell ref="G54:H54"/>
    <mergeCell ref="L54:M54"/>
    <mergeCell ref="N54:O54"/>
    <mergeCell ref="P54:Q54"/>
    <mergeCell ref="R57:S57"/>
    <mergeCell ref="L56:M56"/>
    <mergeCell ref="N56:O56"/>
    <mergeCell ref="P56:Q56"/>
    <mergeCell ref="R54:S54"/>
    <mergeCell ref="B55:F55"/>
    <mergeCell ref="G55:H55"/>
    <mergeCell ref="L55:M55"/>
    <mergeCell ref="N55:O55"/>
    <mergeCell ref="R56:S56"/>
    <mergeCell ref="G58:H58"/>
    <mergeCell ref="L58:M58"/>
    <mergeCell ref="N58:O58"/>
    <mergeCell ref="P58:Q58"/>
    <mergeCell ref="L57:M57"/>
    <mergeCell ref="N57:O57"/>
    <mergeCell ref="P57:Q57"/>
    <mergeCell ref="B57:F57"/>
    <mergeCell ref="G57:H57"/>
    <mergeCell ref="R58:S58"/>
    <mergeCell ref="B59:F59"/>
    <mergeCell ref="G59:H59"/>
    <mergeCell ref="L59:M59"/>
    <mergeCell ref="N59:O59"/>
    <mergeCell ref="P59:Q59"/>
    <mergeCell ref="R59:S59"/>
    <mergeCell ref="B58:F58"/>
    <mergeCell ref="R60:S60"/>
    <mergeCell ref="B60:F60"/>
    <mergeCell ref="G61:H61"/>
    <mergeCell ref="L61:M61"/>
    <mergeCell ref="N61:O61"/>
    <mergeCell ref="P61:Q61"/>
    <mergeCell ref="R61:S61"/>
    <mergeCell ref="L60:M60"/>
    <mergeCell ref="N60:O60"/>
    <mergeCell ref="P60:Q60"/>
    <mergeCell ref="G60:H60"/>
    <mergeCell ref="I63:O63"/>
    <mergeCell ref="P63:Q63"/>
    <mergeCell ref="R63:S63"/>
    <mergeCell ref="B62:F62"/>
    <mergeCell ref="G62:H62"/>
    <mergeCell ref="L62:M62"/>
    <mergeCell ref="N62:O62"/>
    <mergeCell ref="P62:Q62"/>
    <mergeCell ref="B61:F61"/>
    <mergeCell ref="R65:S65"/>
    <mergeCell ref="L64:M64"/>
    <mergeCell ref="N64:O64"/>
    <mergeCell ref="P64:Q64"/>
    <mergeCell ref="R62:S62"/>
    <mergeCell ref="A63:F63"/>
    <mergeCell ref="G63:H63"/>
    <mergeCell ref="R64:S64"/>
    <mergeCell ref="B64:F64"/>
    <mergeCell ref="G64:H64"/>
    <mergeCell ref="P66:Q66"/>
    <mergeCell ref="L68:M68"/>
    <mergeCell ref="N68:O68"/>
    <mergeCell ref="P68:Q68"/>
    <mergeCell ref="B65:F65"/>
    <mergeCell ref="G65:H65"/>
    <mergeCell ref="L65:M65"/>
    <mergeCell ref="N65:O65"/>
    <mergeCell ref="P65:Q65"/>
    <mergeCell ref="R66:S66"/>
    <mergeCell ref="A67:F67"/>
    <mergeCell ref="G67:H67"/>
    <mergeCell ref="I67:O67"/>
    <mergeCell ref="P67:Q67"/>
    <mergeCell ref="R67:S67"/>
    <mergeCell ref="B66:F66"/>
    <mergeCell ref="G66:H66"/>
    <mergeCell ref="L66:M66"/>
    <mergeCell ref="N66:O66"/>
    <mergeCell ref="R68:S68"/>
    <mergeCell ref="B69:F69"/>
    <mergeCell ref="G69:H69"/>
    <mergeCell ref="L69:M69"/>
    <mergeCell ref="N69:O69"/>
    <mergeCell ref="P69:Q69"/>
    <mergeCell ref="R69:S69"/>
    <mergeCell ref="B68:F68"/>
    <mergeCell ref="G68:H68"/>
    <mergeCell ref="P71:Q71"/>
    <mergeCell ref="R71:S71"/>
    <mergeCell ref="B70:F70"/>
    <mergeCell ref="G70:H70"/>
    <mergeCell ref="L70:M70"/>
    <mergeCell ref="N70:O70"/>
    <mergeCell ref="P70:Q70"/>
    <mergeCell ref="L72:M72"/>
    <mergeCell ref="N72:O72"/>
    <mergeCell ref="P72:Q72"/>
    <mergeCell ref="R70:S70"/>
    <mergeCell ref="B71:F71"/>
    <mergeCell ref="G71:H71"/>
    <mergeCell ref="L71:M71"/>
    <mergeCell ref="N71:O71"/>
    <mergeCell ref="R72:S72"/>
    <mergeCell ref="B72:F72"/>
    <mergeCell ref="B73:F73"/>
    <mergeCell ref="G73:H73"/>
    <mergeCell ref="L73:M73"/>
    <mergeCell ref="N73:O73"/>
    <mergeCell ref="P73:Q73"/>
    <mergeCell ref="R73:S73"/>
    <mergeCell ref="B76:F76"/>
    <mergeCell ref="G76:H76"/>
    <mergeCell ref="G72:H72"/>
    <mergeCell ref="P75:Q75"/>
    <mergeCell ref="R75:S75"/>
    <mergeCell ref="B74:F74"/>
    <mergeCell ref="G74:H74"/>
    <mergeCell ref="L74:M74"/>
    <mergeCell ref="N74:O74"/>
    <mergeCell ref="P74:Q74"/>
    <mergeCell ref="R77:S77"/>
    <mergeCell ref="L76:M76"/>
    <mergeCell ref="N76:O76"/>
    <mergeCell ref="P76:Q76"/>
    <mergeCell ref="R74:S74"/>
    <mergeCell ref="B75:F75"/>
    <mergeCell ref="G75:H75"/>
    <mergeCell ref="L75:M75"/>
    <mergeCell ref="N75:O75"/>
    <mergeCell ref="R76:S76"/>
    <mergeCell ref="N78:O78"/>
    <mergeCell ref="P78:Q78"/>
    <mergeCell ref="B77:F77"/>
    <mergeCell ref="G77:H77"/>
    <mergeCell ref="L77:M77"/>
    <mergeCell ref="N77:O77"/>
    <mergeCell ref="P77:Q77"/>
    <mergeCell ref="R78:S78"/>
    <mergeCell ref="B79:F79"/>
    <mergeCell ref="G79:H79"/>
    <mergeCell ref="L79:M79"/>
    <mergeCell ref="N79:O79"/>
    <mergeCell ref="P79:Q79"/>
    <mergeCell ref="R79:S79"/>
    <mergeCell ref="B78:F78"/>
    <mergeCell ref="G78:H78"/>
    <mergeCell ref="L78:M78"/>
    <mergeCell ref="R82:S82"/>
    <mergeCell ref="G80:H80"/>
    <mergeCell ref="L80:M80"/>
    <mergeCell ref="N80:O80"/>
    <mergeCell ref="A81:F81"/>
    <mergeCell ref="G81:H81"/>
    <mergeCell ref="I81:O81"/>
    <mergeCell ref="P80:Q80"/>
    <mergeCell ref="R80:S80"/>
    <mergeCell ref="B80:F80"/>
    <mergeCell ref="L84:M84"/>
    <mergeCell ref="N84:O84"/>
    <mergeCell ref="P84:Q84"/>
    <mergeCell ref="P81:Q81"/>
    <mergeCell ref="R81:S81"/>
    <mergeCell ref="B82:F82"/>
    <mergeCell ref="G82:H82"/>
    <mergeCell ref="L82:M82"/>
    <mergeCell ref="N82:O82"/>
    <mergeCell ref="P82:Q82"/>
    <mergeCell ref="N85:O85"/>
    <mergeCell ref="P85:Q85"/>
    <mergeCell ref="R85:S85"/>
    <mergeCell ref="B84:F84"/>
    <mergeCell ref="G84:H84"/>
    <mergeCell ref="B83:F83"/>
    <mergeCell ref="G83:H83"/>
    <mergeCell ref="L83:M83"/>
    <mergeCell ref="N83:O83"/>
    <mergeCell ref="P83:Q83"/>
    <mergeCell ref="B87:F87"/>
    <mergeCell ref="G87:H87"/>
    <mergeCell ref="L87:M87"/>
    <mergeCell ref="N87:O87"/>
    <mergeCell ref="R88:S88"/>
    <mergeCell ref="R83:S83"/>
    <mergeCell ref="R84:S84"/>
    <mergeCell ref="B85:F85"/>
    <mergeCell ref="G85:H85"/>
    <mergeCell ref="L85:M85"/>
    <mergeCell ref="R89:S89"/>
    <mergeCell ref="P87:Q87"/>
    <mergeCell ref="R87:S87"/>
    <mergeCell ref="L88:M88"/>
    <mergeCell ref="N88:O88"/>
    <mergeCell ref="P88:Q88"/>
    <mergeCell ref="P90:Q90"/>
    <mergeCell ref="B89:F89"/>
    <mergeCell ref="G89:H89"/>
    <mergeCell ref="L89:M89"/>
    <mergeCell ref="N89:O89"/>
    <mergeCell ref="P89:Q89"/>
    <mergeCell ref="B92:F92"/>
    <mergeCell ref="G92:H92"/>
    <mergeCell ref="B88:F88"/>
    <mergeCell ref="G88:H88"/>
    <mergeCell ref="P91:Q91"/>
    <mergeCell ref="R91:S91"/>
    <mergeCell ref="B90:F90"/>
    <mergeCell ref="G90:H90"/>
    <mergeCell ref="L90:M90"/>
    <mergeCell ref="N90:O90"/>
    <mergeCell ref="R93:S93"/>
    <mergeCell ref="L92:M92"/>
    <mergeCell ref="N92:O92"/>
    <mergeCell ref="P92:Q92"/>
    <mergeCell ref="R90:S90"/>
    <mergeCell ref="B91:F91"/>
    <mergeCell ref="G91:H91"/>
    <mergeCell ref="L91:M91"/>
    <mergeCell ref="N91:O91"/>
    <mergeCell ref="R92:S92"/>
    <mergeCell ref="B94:F94"/>
    <mergeCell ref="G94:H94"/>
    <mergeCell ref="L94:M94"/>
    <mergeCell ref="N94:O94"/>
    <mergeCell ref="P94:Q94"/>
    <mergeCell ref="B93:F93"/>
    <mergeCell ref="G93:H93"/>
    <mergeCell ref="L93:M93"/>
    <mergeCell ref="N93:O93"/>
    <mergeCell ref="P93:Q93"/>
    <mergeCell ref="R94:S94"/>
    <mergeCell ref="P96:Q96"/>
    <mergeCell ref="R96:S96"/>
    <mergeCell ref="B95:F95"/>
    <mergeCell ref="G95:H95"/>
    <mergeCell ref="L95:M95"/>
    <mergeCell ref="N95:O95"/>
    <mergeCell ref="P95:Q95"/>
    <mergeCell ref="R95:S95"/>
    <mergeCell ref="B96:F96"/>
    <mergeCell ref="G96:H96"/>
    <mergeCell ref="L96:M96"/>
    <mergeCell ref="N96:O96"/>
    <mergeCell ref="R97:S97"/>
    <mergeCell ref="B97:F97"/>
    <mergeCell ref="R99:S99"/>
    <mergeCell ref="B98:F98"/>
    <mergeCell ref="G98:H98"/>
    <mergeCell ref="L98:M98"/>
    <mergeCell ref="N98:O98"/>
    <mergeCell ref="P98:Q98"/>
    <mergeCell ref="R98:S98"/>
    <mergeCell ref="P102:Q102"/>
    <mergeCell ref="P100:Q100"/>
    <mergeCell ref="G97:H97"/>
    <mergeCell ref="A99:F99"/>
    <mergeCell ref="G99:H99"/>
    <mergeCell ref="I99:O99"/>
    <mergeCell ref="P99:Q99"/>
    <mergeCell ref="L97:M97"/>
    <mergeCell ref="N97:O97"/>
    <mergeCell ref="P97:Q97"/>
    <mergeCell ref="R100:S100"/>
    <mergeCell ref="A101:F101"/>
    <mergeCell ref="G101:H101"/>
    <mergeCell ref="I101:O101"/>
    <mergeCell ref="P101:Q101"/>
    <mergeCell ref="R101:S101"/>
    <mergeCell ref="B100:F100"/>
    <mergeCell ref="G100:H100"/>
    <mergeCell ref="L100:M100"/>
    <mergeCell ref="N100:O100"/>
    <mergeCell ref="R102:S102"/>
    <mergeCell ref="A103:F103"/>
    <mergeCell ref="G103:H103"/>
    <mergeCell ref="I103:O103"/>
    <mergeCell ref="P103:Q103"/>
    <mergeCell ref="R103:S103"/>
    <mergeCell ref="B102:F102"/>
    <mergeCell ref="G102:H102"/>
    <mergeCell ref="L102:M102"/>
    <mergeCell ref="N102:O102"/>
    <mergeCell ref="A104:F104"/>
    <mergeCell ref="G104:H104"/>
    <mergeCell ref="I104:O104"/>
    <mergeCell ref="P104:Q104"/>
    <mergeCell ref="R104:S104"/>
    <mergeCell ref="B105:F105"/>
    <mergeCell ref="G105:H105"/>
    <mergeCell ref="L105:M105"/>
    <mergeCell ref="N105:O105"/>
    <mergeCell ref="P105:Q105"/>
    <mergeCell ref="G107:H107"/>
    <mergeCell ref="L107:M107"/>
    <mergeCell ref="N107:O107"/>
    <mergeCell ref="P107:Q107"/>
    <mergeCell ref="R105:S105"/>
    <mergeCell ref="A106:F106"/>
    <mergeCell ref="G106:H106"/>
    <mergeCell ref="I106:O106"/>
    <mergeCell ref="P106:Q106"/>
    <mergeCell ref="R106:S106"/>
    <mergeCell ref="R107:S107"/>
    <mergeCell ref="B108:F108"/>
    <mergeCell ref="G108:H108"/>
    <mergeCell ref="L108:M108"/>
    <mergeCell ref="N108:O108"/>
    <mergeCell ref="R109:S109"/>
    <mergeCell ref="B109:F109"/>
    <mergeCell ref="P108:Q108"/>
    <mergeCell ref="R108:S108"/>
    <mergeCell ref="B107:F107"/>
    <mergeCell ref="L110:M110"/>
    <mergeCell ref="N110:O110"/>
    <mergeCell ref="P110:Q110"/>
    <mergeCell ref="R110:S110"/>
    <mergeCell ref="L109:M109"/>
    <mergeCell ref="N109:O109"/>
    <mergeCell ref="P109:Q109"/>
    <mergeCell ref="G109:H109"/>
    <mergeCell ref="P112:Q112"/>
    <mergeCell ref="R112:S112"/>
    <mergeCell ref="B111:F111"/>
    <mergeCell ref="G111:H111"/>
    <mergeCell ref="L111:M111"/>
    <mergeCell ref="N111:O111"/>
    <mergeCell ref="P111:Q111"/>
    <mergeCell ref="B110:F110"/>
    <mergeCell ref="G110:H110"/>
    <mergeCell ref="L113:M113"/>
    <mergeCell ref="N113:O113"/>
    <mergeCell ref="P113:Q113"/>
    <mergeCell ref="R111:S111"/>
    <mergeCell ref="B112:F112"/>
    <mergeCell ref="G112:H112"/>
    <mergeCell ref="L112:M112"/>
    <mergeCell ref="N112:O112"/>
    <mergeCell ref="P115:Q115"/>
    <mergeCell ref="R113:S113"/>
    <mergeCell ref="A114:F114"/>
    <mergeCell ref="G114:H114"/>
    <mergeCell ref="I114:O114"/>
    <mergeCell ref="P114:Q114"/>
    <mergeCell ref="R114:S114"/>
    <mergeCell ref="B113:F113"/>
    <mergeCell ref="G113:H113"/>
    <mergeCell ref="R115:S115"/>
    <mergeCell ref="B115:F115"/>
    <mergeCell ref="G115:H115"/>
    <mergeCell ref="L115:M115"/>
    <mergeCell ref="N115:O115"/>
    <mergeCell ref="R121:S121"/>
    <mergeCell ref="A116:F116"/>
    <mergeCell ref="G116:H116"/>
    <mergeCell ref="I116:O116"/>
    <mergeCell ref="P116:Q116"/>
    <mergeCell ref="R116:S116"/>
    <mergeCell ref="R120:S120"/>
    <mergeCell ref="B120:F120"/>
    <mergeCell ref="A117:F117"/>
    <mergeCell ref="G117:H117"/>
    <mergeCell ref="I117:O117"/>
    <mergeCell ref="P117:Q117"/>
    <mergeCell ref="R117:S117"/>
    <mergeCell ref="B118:F118"/>
    <mergeCell ref="G118:H118"/>
    <mergeCell ref="L118:M118"/>
    <mergeCell ref="P118:Q118"/>
    <mergeCell ref="R118:S118"/>
    <mergeCell ref="A119:F119"/>
    <mergeCell ref="G119:H119"/>
    <mergeCell ref="I119:O119"/>
    <mergeCell ref="P119:Q119"/>
    <mergeCell ref="R119:S119"/>
    <mergeCell ref="N118:O118"/>
    <mergeCell ref="P121:Q121"/>
    <mergeCell ref="G120:H120"/>
    <mergeCell ref="L120:M120"/>
    <mergeCell ref="N120:O120"/>
    <mergeCell ref="A121:F121"/>
    <mergeCell ref="G121:H121"/>
    <mergeCell ref="I121:O121"/>
    <mergeCell ref="P120:Q120"/>
  </mergeCells>
  <printOptions/>
  <pageMargins left="0.4330708661417323" right="0.4330708661417323" top="0.7086614173228347" bottom="0.4330708661417323" header="0.31496062992125984" footer="0.31496062992125984"/>
  <pageSetup fitToHeight="0" fitToWidth="1" horizontalDpi="600" verticalDpi="600" orientation="landscape" paperSize="9" scale="94" r:id="rId1"/>
  <rowBreaks count="3" manualBreakCount="3">
    <brk id="30" max="255" man="1"/>
    <brk id="62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7" sqref="I117:O1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7" sqref="I117:O1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Владимировна Дядченко</dc:creator>
  <cp:keywords/>
  <dc:description/>
  <cp:lastModifiedBy>Анна Владимировна Дядченко</cp:lastModifiedBy>
  <cp:lastPrinted>2017-07-14T07:27:01Z</cp:lastPrinted>
  <dcterms:created xsi:type="dcterms:W3CDTF">2017-07-12T04:23:19Z</dcterms:created>
  <dcterms:modified xsi:type="dcterms:W3CDTF">2017-07-17T08:57:13Z</dcterms:modified>
  <cp:category/>
  <cp:version/>
  <cp:contentType/>
  <cp:contentStatus/>
</cp:coreProperties>
</file>